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autoCompressPictures="0" defaultThemeVersion="166925"/>
  <mc:AlternateContent xmlns:mc="http://schemas.openxmlformats.org/markup-compatibility/2006">
    <mc:Choice Requires="x15">
      <x15ac:absPath xmlns:x15ac="http://schemas.microsoft.com/office/spreadsheetml/2010/11/ac" url="G:\CLIENTES\RIVERA ANDRADE\info\info oct 2022\"/>
    </mc:Choice>
  </mc:AlternateContent>
  <xr:revisionPtr revIDLastSave="0" documentId="8_{B4AEF0CE-DEA8-4FC6-B019-E2CEECC02EB2}" xr6:coauthVersionLast="47" xr6:coauthVersionMax="47" xr10:uidLastSave="{00000000-0000-0000-0000-000000000000}"/>
  <bookViews>
    <workbookView xWindow="-120" yWindow="-120" windowWidth="29040" windowHeight="15990" activeTab="1" xr2:uid="{00000000-000D-0000-FFFF-FFFF00000000}"/>
  </bookViews>
  <sheets>
    <sheet name="Detalle Reorganización " sheetId="1" r:id="rId1"/>
    <sheet name="Arqueo Reorganización " sheetId="6" r:id="rId2"/>
    <sheet name="Detalle Liquidación" sheetId="3" r:id="rId3"/>
    <sheet name="Arqueo Liquidación " sheetId="2" r:id="rId4"/>
    <sheet name="Detalle inadmisión" sheetId="9" r:id="rId5"/>
    <sheet name="Detalle Rerorganización PNNC" sheetId="4" r:id="rId6"/>
    <sheet name="Arqueo Reorganización PNNC" sheetId="7" r:id="rId7"/>
    <sheet name="Arqueo Reorganización PN"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1" i="6" l="1"/>
  <c r="L20" i="6"/>
  <c r="L19" i="6"/>
  <c r="L18" i="6"/>
  <c r="L17" i="6"/>
  <c r="L16" i="6"/>
  <c r="L15" i="6"/>
  <c r="L14" i="6"/>
  <c r="L13" i="6"/>
  <c r="L12" i="6"/>
  <c r="L11" i="6"/>
  <c r="L10" i="6"/>
  <c r="L9" i="6"/>
  <c r="L8" i="6"/>
  <c r="L7" i="6"/>
  <c r="L6" i="6"/>
  <c r="L5" i="6"/>
  <c r="L15" i="2"/>
  <c r="L14" i="2"/>
  <c r="L13" i="2"/>
  <c r="L12" i="2"/>
  <c r="L11" i="2"/>
  <c r="L10" i="2"/>
  <c r="L9" i="2"/>
  <c r="L8" i="2"/>
  <c r="L7" i="2"/>
  <c r="L6" i="2"/>
  <c r="G160" i="1"/>
  <c r="G159" i="1"/>
  <c r="G158" i="1"/>
  <c r="G157" i="1"/>
  <c r="G156" i="1"/>
  <c r="G68" i="3"/>
  <c r="G155" i="1"/>
  <c r="G67" i="3"/>
  <c r="G154" i="1"/>
  <c r="G153" i="1"/>
  <c r="G152" i="1"/>
  <c r="G151" i="1"/>
  <c r="G66" i="3"/>
  <c r="G150" i="1"/>
  <c r="G149" i="1"/>
  <c r="G148" i="1"/>
  <c r="W63" i="3"/>
  <c r="K15" i="2" s="1"/>
  <c r="V63" i="3"/>
  <c r="K14" i="2" s="1"/>
  <c r="U63" i="3"/>
  <c r="K13" i="2" s="1"/>
  <c r="T63" i="3"/>
  <c r="K12" i="2" s="1"/>
  <c r="S63" i="3"/>
  <c r="K11" i="2" s="1"/>
  <c r="R63" i="3"/>
  <c r="K10" i="2" s="1"/>
  <c r="Q63" i="3"/>
  <c r="K9" i="2" s="1"/>
  <c r="P63" i="3"/>
  <c r="K8" i="2" s="1"/>
  <c r="O63" i="3"/>
  <c r="K7" i="2" s="1"/>
  <c r="N63" i="3"/>
  <c r="K6" i="2" s="1"/>
  <c r="G62" i="3"/>
  <c r="G61" i="3"/>
  <c r="G60" i="3"/>
  <c r="G147" i="1"/>
  <c r="G146" i="1"/>
  <c r="G145" i="1"/>
  <c r="G142" i="1"/>
  <c r="G141" i="1"/>
  <c r="G59" i="3"/>
  <c r="G65" i="3"/>
  <c r="G58" i="3"/>
  <c r="G140" i="1"/>
  <c r="G139" i="1"/>
  <c r="G138" i="1"/>
  <c r="G137" i="1"/>
  <c r="G135" i="1"/>
  <c r="G136" i="1"/>
  <c r="G134" i="1"/>
  <c r="G57" i="3"/>
  <c r="G51" i="3"/>
  <c r="J8" i="6"/>
  <c r="G56" i="3"/>
  <c r="G133" i="1"/>
  <c r="G132" i="1"/>
  <c r="G55" i="3"/>
  <c r="G54" i="3"/>
  <c r="G131" i="1"/>
  <c r="G53" i="3"/>
  <c r="G130" i="1"/>
  <c r="G52" i="3"/>
  <c r="G129" i="1"/>
  <c r="G128" i="1"/>
  <c r="G125" i="1"/>
  <c r="G124" i="1"/>
  <c r="G122" i="1"/>
  <c r="G121" i="1"/>
  <c r="G120" i="1"/>
  <c r="G119" i="1"/>
  <c r="G118" i="1"/>
  <c r="G116" i="1" l="1"/>
  <c r="G117" i="1"/>
  <c r="G48" i="3" l="1"/>
  <c r="G47" i="3"/>
  <c r="G115" i="1"/>
  <c r="G111" i="1" l="1"/>
  <c r="G110" i="1"/>
  <c r="G109" i="1"/>
  <c r="E5" i="6" l="1"/>
  <c r="G108" i="1" l="1"/>
  <c r="G44" i="3" l="1"/>
  <c r="G107" i="1"/>
  <c r="G106" i="1" l="1"/>
  <c r="G20" i="4"/>
  <c r="W38" i="9" l="1"/>
  <c r="V38" i="9"/>
  <c r="U38" i="9"/>
  <c r="T38" i="9"/>
  <c r="S38" i="9"/>
  <c r="R38" i="9"/>
  <c r="Q38" i="9"/>
  <c r="P38" i="9"/>
  <c r="O38" i="9"/>
  <c r="N38" i="9"/>
  <c r="G37" i="9"/>
  <c r="G36" i="9"/>
  <c r="G35" i="9"/>
  <c r="G34" i="9"/>
  <c r="G33" i="9"/>
  <c r="W31" i="9"/>
  <c r="V31" i="9"/>
  <c r="U31" i="9"/>
  <c r="T31" i="9"/>
  <c r="S31" i="9"/>
  <c r="R31" i="9"/>
  <c r="Q31" i="9"/>
  <c r="P31" i="9"/>
  <c r="O31" i="9"/>
  <c r="N31" i="9"/>
  <c r="G30" i="9"/>
  <c r="G29" i="9"/>
  <c r="G28" i="9"/>
  <c r="G27" i="9"/>
  <c r="G26" i="9"/>
  <c r="G25" i="9"/>
  <c r="G24" i="9"/>
  <c r="G23" i="9"/>
  <c r="G22" i="9"/>
  <c r="W20" i="9"/>
  <c r="V20" i="9"/>
  <c r="U20" i="9"/>
  <c r="T20" i="9"/>
  <c r="S20" i="9"/>
  <c r="R20" i="9"/>
  <c r="Q20" i="9"/>
  <c r="P20" i="9"/>
  <c r="O20" i="9"/>
  <c r="N20" i="9"/>
  <c r="G19" i="9"/>
  <c r="G18" i="9"/>
  <c r="G17" i="9"/>
  <c r="G16" i="9"/>
  <c r="G15" i="9"/>
  <c r="G14" i="9"/>
  <c r="G13" i="9"/>
  <c r="A14" i="9"/>
  <c r="A15" i="9" s="1"/>
  <c r="A16" i="9" s="1"/>
  <c r="A17" i="9" s="1"/>
  <c r="A18" i="9" s="1"/>
  <c r="A29" i="9" s="1"/>
  <c r="A30" i="9" s="1"/>
  <c r="U11" i="9"/>
  <c r="O11" i="9"/>
  <c r="G10" i="9"/>
  <c r="G9" i="9"/>
  <c r="G8" i="9"/>
  <c r="G7" i="9"/>
  <c r="A7" i="9"/>
  <c r="A9" i="9" s="1"/>
  <c r="A10" i="9" s="1"/>
  <c r="W5" i="9"/>
  <c r="V5" i="9"/>
  <c r="U5" i="9"/>
  <c r="T5" i="9"/>
  <c r="S5" i="9"/>
  <c r="R5" i="9"/>
  <c r="Q5" i="9"/>
  <c r="P5" i="9"/>
  <c r="O5" i="9"/>
  <c r="N5" i="9"/>
  <c r="G105" i="1"/>
  <c r="G24" i="3" l="1"/>
  <c r="G25" i="3"/>
  <c r="G26" i="3"/>
  <c r="G27" i="3"/>
  <c r="G28" i="3"/>
  <c r="G29" i="3"/>
  <c r="G13" i="3"/>
  <c r="G12" i="3"/>
  <c r="G11" i="3"/>
  <c r="G9" i="3"/>
  <c r="G10" i="3"/>
  <c r="G8" i="3"/>
  <c r="A10" i="3"/>
  <c r="G58" i="1"/>
  <c r="G59" i="1"/>
  <c r="G60" i="1"/>
  <c r="G61" i="1"/>
  <c r="G62" i="1"/>
  <c r="G63" i="1"/>
  <c r="G64" i="1"/>
  <c r="G65" i="1"/>
  <c r="G66" i="1"/>
  <c r="G67" i="1"/>
  <c r="G68" i="1"/>
  <c r="G69" i="1"/>
  <c r="G70" i="1"/>
  <c r="G71" i="1"/>
  <c r="G72" i="1"/>
  <c r="G73" i="1"/>
  <c r="G74" i="1"/>
  <c r="G57" i="1"/>
  <c r="G78" i="1"/>
  <c r="G79" i="1"/>
  <c r="G80" i="1"/>
  <c r="G81" i="1"/>
  <c r="G82" i="1"/>
  <c r="G83" i="1"/>
  <c r="G84" i="1"/>
  <c r="G85" i="1"/>
  <c r="G86" i="1"/>
  <c r="G87" i="1"/>
  <c r="G88" i="1"/>
  <c r="G89" i="1"/>
  <c r="G90" i="1"/>
  <c r="G91" i="1"/>
  <c r="G92" i="1"/>
  <c r="G93" i="1"/>
  <c r="G94" i="1"/>
  <c r="G77" i="1"/>
  <c r="G46" i="1"/>
  <c r="G47" i="1"/>
  <c r="G48" i="1"/>
  <c r="G49" i="1"/>
  <c r="G50" i="1"/>
  <c r="G51" i="1"/>
  <c r="G52" i="1"/>
  <c r="G53" i="1"/>
  <c r="G54" i="1"/>
  <c r="G45" i="1"/>
  <c r="G34" i="1"/>
  <c r="G35" i="1"/>
  <c r="G36" i="1"/>
  <c r="G37" i="1"/>
  <c r="G38" i="1"/>
  <c r="G39" i="1"/>
  <c r="G40" i="1"/>
  <c r="G41" i="1"/>
  <c r="G42" i="1"/>
  <c r="G43" i="1"/>
  <c r="G33" i="1"/>
  <c r="G17" i="1"/>
  <c r="G16" i="1"/>
  <c r="G18" i="1"/>
  <c r="G19" i="1"/>
  <c r="G20" i="1"/>
  <c r="G21" i="1"/>
  <c r="G22" i="1"/>
  <c r="G23" i="1"/>
  <c r="G24" i="1"/>
  <c r="G25" i="1"/>
  <c r="G26" i="1"/>
  <c r="G27" i="1"/>
  <c r="G28" i="1"/>
  <c r="G29" i="1"/>
  <c r="G30" i="1"/>
  <c r="G15" i="1"/>
  <c r="G7" i="1"/>
  <c r="G8" i="1"/>
  <c r="G9" i="1"/>
  <c r="G10" i="1"/>
  <c r="G11" i="1"/>
  <c r="G12" i="1"/>
  <c r="G6" i="1"/>
  <c r="G101" i="1"/>
  <c r="G99" i="1"/>
  <c r="G104" i="1"/>
  <c r="G103" i="1" l="1"/>
  <c r="G102" i="1"/>
  <c r="G43" i="3"/>
  <c r="G100" i="1" l="1"/>
  <c r="G98" i="1" l="1"/>
  <c r="G97" i="1"/>
  <c r="I15" i="2"/>
  <c r="G42" i="3"/>
  <c r="N40" i="3"/>
  <c r="O40" i="3"/>
  <c r="P40" i="3"/>
  <c r="Q40" i="3"/>
  <c r="R40" i="3"/>
  <c r="S40" i="3"/>
  <c r="T40" i="3"/>
  <c r="U40" i="3"/>
  <c r="V40" i="3"/>
  <c r="W40" i="3"/>
  <c r="G35" i="3"/>
  <c r="G36" i="3"/>
  <c r="G37" i="3"/>
  <c r="G38" i="3"/>
  <c r="G39" i="3"/>
  <c r="G34" i="3"/>
  <c r="G16" i="4" l="1"/>
  <c r="G23" i="3"/>
  <c r="N21" i="3" l="1"/>
  <c r="G16" i="3" l="1"/>
  <c r="G17" i="3"/>
  <c r="G18" i="3"/>
  <c r="G20" i="3"/>
  <c r="G19" i="3"/>
  <c r="G44" i="1"/>
  <c r="O14" i="4" l="1"/>
  <c r="A17" i="3" l="1"/>
  <c r="A18" i="3" s="1"/>
  <c r="A19" i="3" s="1"/>
  <c r="O90" i="3"/>
  <c r="P90" i="3"/>
  <c r="Q90" i="3"/>
  <c r="R90" i="3"/>
  <c r="S90" i="3"/>
  <c r="T90" i="3"/>
  <c r="U90" i="3"/>
  <c r="V90" i="3"/>
  <c r="W90" i="3"/>
  <c r="N90" i="3"/>
  <c r="AA182" i="1"/>
  <c r="K182" i="1"/>
  <c r="A29" i="3" l="1"/>
  <c r="L143" i="1"/>
  <c r="K6" i="6" s="1"/>
  <c r="M143" i="1"/>
  <c r="K7" i="6" s="1"/>
  <c r="N143" i="1"/>
  <c r="K8" i="6" s="1"/>
  <c r="O143" i="1"/>
  <c r="K9" i="6" s="1"/>
  <c r="P143" i="1"/>
  <c r="K10" i="6" s="1"/>
  <c r="Q143" i="1"/>
  <c r="K11" i="6" s="1"/>
  <c r="R143" i="1"/>
  <c r="K12" i="6" s="1"/>
  <c r="S143" i="1"/>
  <c r="K13" i="6" s="1"/>
  <c r="T143" i="1"/>
  <c r="K14" i="6" s="1"/>
  <c r="U143" i="1"/>
  <c r="K15" i="6" s="1"/>
  <c r="V143" i="1"/>
  <c r="K16" i="6" s="1"/>
  <c r="W143" i="1"/>
  <c r="K17" i="6" s="1"/>
  <c r="X143" i="1"/>
  <c r="K18" i="6" s="1"/>
  <c r="Y143" i="1"/>
  <c r="K19" i="6" s="1"/>
  <c r="Z143" i="1"/>
  <c r="K20" i="6" s="1"/>
  <c r="AA143" i="1"/>
  <c r="K21" i="6" s="1"/>
  <c r="K143" i="1"/>
  <c r="K5" i="6" s="1"/>
  <c r="AA186" i="1"/>
  <c r="Z186" i="1"/>
  <c r="Y186" i="1"/>
  <c r="X186" i="1"/>
  <c r="W186" i="1"/>
  <c r="V186" i="1"/>
  <c r="U186" i="1"/>
  <c r="T186" i="1"/>
  <c r="S186" i="1"/>
  <c r="R186" i="1"/>
  <c r="Q186" i="1"/>
  <c r="P186" i="1"/>
  <c r="O186" i="1"/>
  <c r="N186" i="1"/>
  <c r="M186" i="1"/>
  <c r="L186" i="1"/>
  <c r="K186" i="1"/>
  <c r="O45" i="3" l="1"/>
  <c r="I7" i="2" s="1"/>
  <c r="P45" i="3"/>
  <c r="I8" i="2" s="1"/>
  <c r="Q45" i="3"/>
  <c r="I9" i="2" s="1"/>
  <c r="R45" i="3"/>
  <c r="S45" i="3"/>
  <c r="I11" i="2" s="1"/>
  <c r="T45" i="3"/>
  <c r="I12" i="2" s="1"/>
  <c r="U45" i="3"/>
  <c r="I13" i="2" s="1"/>
  <c r="V45" i="3"/>
  <c r="W45" i="3"/>
  <c r="N45" i="3"/>
  <c r="I6" i="2" s="1"/>
  <c r="H14" i="2" l="1"/>
  <c r="I14" i="2"/>
  <c r="W30" i="3"/>
  <c r="G15" i="2" s="1"/>
  <c r="O30" i="3"/>
  <c r="G7" i="2" s="1"/>
  <c r="P30" i="3"/>
  <c r="G8" i="2" s="1"/>
  <c r="Q30" i="3"/>
  <c r="G9" i="2" s="1"/>
  <c r="R30" i="3"/>
  <c r="G10" i="2" s="1"/>
  <c r="S30" i="3"/>
  <c r="G11" i="2" s="1"/>
  <c r="T30" i="3"/>
  <c r="G12" i="2" s="1"/>
  <c r="U30" i="3"/>
  <c r="G13" i="2" s="1"/>
  <c r="V30" i="3"/>
  <c r="G14" i="2" s="1"/>
  <c r="N30" i="3"/>
  <c r="G6" i="2" s="1"/>
  <c r="F6" i="2" l="1"/>
  <c r="AA55" i="1"/>
  <c r="F21" i="6" s="1"/>
  <c r="Z55" i="1"/>
  <c r="F20" i="6" s="1"/>
  <c r="Y55" i="1"/>
  <c r="F19" i="6" s="1"/>
  <c r="X55" i="1"/>
  <c r="F18" i="6" s="1"/>
  <c r="W55" i="1"/>
  <c r="F17" i="6" s="1"/>
  <c r="V55" i="1"/>
  <c r="F16" i="6" s="1"/>
  <c r="U55" i="1"/>
  <c r="F15" i="6" s="1"/>
  <c r="T55" i="1"/>
  <c r="F14" i="6" s="1"/>
  <c r="S55" i="1"/>
  <c r="F13" i="6" s="1"/>
  <c r="R55" i="1"/>
  <c r="F12" i="6" s="1"/>
  <c r="Q55" i="1"/>
  <c r="F11" i="6" s="1"/>
  <c r="P55" i="1"/>
  <c r="F10" i="6" s="1"/>
  <c r="O55" i="1"/>
  <c r="F9" i="6" s="1"/>
  <c r="N55" i="1"/>
  <c r="F8" i="6" s="1"/>
  <c r="M55" i="1"/>
  <c r="F7" i="6" s="1"/>
  <c r="L55" i="1"/>
  <c r="F6" i="6" s="1"/>
  <c r="K55" i="1"/>
  <c r="F5" i="6" s="1"/>
  <c r="E7" i="2"/>
  <c r="E8" i="2"/>
  <c r="E9" i="2"/>
  <c r="E10" i="2"/>
  <c r="E11" i="2"/>
  <c r="E12" i="2"/>
  <c r="E13" i="2"/>
  <c r="E14" i="2"/>
  <c r="E15" i="2"/>
  <c r="E6" i="2"/>
  <c r="F22" i="6" l="1"/>
  <c r="L31" i="1"/>
  <c r="E6" i="6" s="1"/>
  <c r="M31" i="1"/>
  <c r="E7" i="6" s="1"/>
  <c r="N31" i="1"/>
  <c r="E8" i="6" s="1"/>
  <c r="O31" i="1"/>
  <c r="E9" i="6" s="1"/>
  <c r="P31" i="1"/>
  <c r="E10" i="6" s="1"/>
  <c r="Q31" i="1"/>
  <c r="E11" i="6" s="1"/>
  <c r="R31" i="1"/>
  <c r="E12" i="6" s="1"/>
  <c r="S31" i="1"/>
  <c r="E13" i="6" s="1"/>
  <c r="T31" i="1"/>
  <c r="E14" i="6" s="1"/>
  <c r="U31" i="1"/>
  <c r="E15" i="6" s="1"/>
  <c r="V31" i="1"/>
  <c r="E16" i="6" s="1"/>
  <c r="W31" i="1"/>
  <c r="E17" i="6" s="1"/>
  <c r="X31" i="1"/>
  <c r="E18" i="6" s="1"/>
  <c r="Y31" i="1"/>
  <c r="E19" i="6" s="1"/>
  <c r="Z31" i="1"/>
  <c r="E20" i="6" s="1"/>
  <c r="AA31" i="1"/>
  <c r="E21" i="6" s="1"/>
  <c r="K31" i="1"/>
  <c r="E22" i="6" l="1"/>
  <c r="N6" i="3"/>
  <c r="L13" i="1"/>
  <c r="D6" i="6" s="1"/>
  <c r="M13" i="1"/>
  <c r="D7" i="6" s="1"/>
  <c r="N13" i="1"/>
  <c r="D8" i="6" s="1"/>
  <c r="O13" i="1"/>
  <c r="D9" i="6" s="1"/>
  <c r="P13" i="1"/>
  <c r="D10" i="6" s="1"/>
  <c r="Q13" i="1"/>
  <c r="D11" i="6" s="1"/>
  <c r="R13" i="1"/>
  <c r="D12" i="6" s="1"/>
  <c r="S13" i="1"/>
  <c r="D13" i="6" s="1"/>
  <c r="T13" i="1"/>
  <c r="D14" i="6" s="1"/>
  <c r="U13" i="1"/>
  <c r="D15" i="6" s="1"/>
  <c r="V13" i="1"/>
  <c r="D16" i="6" s="1"/>
  <c r="W13" i="1"/>
  <c r="D17" i="6" s="1"/>
  <c r="X13" i="1"/>
  <c r="D18" i="6" s="1"/>
  <c r="Y13" i="1"/>
  <c r="D19" i="6" s="1"/>
  <c r="Z13" i="1"/>
  <c r="D20" i="6" s="1"/>
  <c r="AA13" i="1"/>
  <c r="D21" i="6" s="1"/>
  <c r="K13" i="1"/>
  <c r="D5" i="6" s="1"/>
  <c r="O6" i="3"/>
  <c r="P6" i="3"/>
  <c r="Q6" i="3"/>
  <c r="R6" i="3"/>
  <c r="S6" i="3"/>
  <c r="T6" i="3"/>
  <c r="U6" i="3"/>
  <c r="V6" i="3"/>
  <c r="W6" i="3"/>
  <c r="K9" i="4"/>
  <c r="D7" i="7" s="1"/>
  <c r="L9" i="4"/>
  <c r="D8" i="7" s="1"/>
  <c r="M9" i="4"/>
  <c r="D9" i="7" s="1"/>
  <c r="N9" i="4"/>
  <c r="D10" i="7" s="1"/>
  <c r="O9" i="4"/>
  <c r="D11" i="7" s="1"/>
  <c r="J9" i="4"/>
  <c r="D6" i="7" s="1"/>
  <c r="A7" i="4"/>
  <c r="A8" i="4" s="1"/>
  <c r="A11" i="4" s="1"/>
  <c r="L12" i="7"/>
  <c r="M12" i="7"/>
  <c r="N12" i="7"/>
  <c r="O12" i="7"/>
  <c r="P5" i="2"/>
  <c r="E16" i="2"/>
  <c r="L182" i="1"/>
  <c r="M182" i="1"/>
  <c r="N182" i="1"/>
  <c r="O182" i="1"/>
  <c r="P182" i="1"/>
  <c r="Q182" i="1"/>
  <c r="R182" i="1"/>
  <c r="S182" i="1"/>
  <c r="T182" i="1"/>
  <c r="U182" i="1"/>
  <c r="V182" i="1"/>
  <c r="W182" i="1"/>
  <c r="X182" i="1"/>
  <c r="Y182" i="1"/>
  <c r="Z182" i="1"/>
  <c r="D22" i="6" l="1"/>
  <c r="D16" i="2"/>
  <c r="K35" i="4"/>
  <c r="L35" i="4"/>
  <c r="M35" i="4"/>
  <c r="N35" i="4"/>
  <c r="O35" i="4"/>
  <c r="J35" i="4"/>
  <c r="K30" i="4"/>
  <c r="L30" i="4"/>
  <c r="M30" i="4"/>
  <c r="N30" i="4"/>
  <c r="O30" i="4"/>
  <c r="J30" i="4"/>
  <c r="O85" i="3" l="1"/>
  <c r="P85" i="3"/>
  <c r="Q85" i="3"/>
  <c r="R85" i="3"/>
  <c r="S85" i="3"/>
  <c r="T85" i="3"/>
  <c r="U85" i="3"/>
  <c r="V85" i="3"/>
  <c r="W85" i="3"/>
  <c r="N85" i="3"/>
  <c r="L178" i="1"/>
  <c r="M178" i="1"/>
  <c r="N178" i="1"/>
  <c r="O178" i="1"/>
  <c r="P178" i="1"/>
  <c r="Q178" i="1"/>
  <c r="R178" i="1"/>
  <c r="S178" i="1"/>
  <c r="T178" i="1"/>
  <c r="U178" i="1"/>
  <c r="V178" i="1"/>
  <c r="W178" i="1"/>
  <c r="X178" i="1"/>
  <c r="Y178" i="1"/>
  <c r="Z178" i="1"/>
  <c r="AA178" i="1"/>
  <c r="K178" i="1"/>
  <c r="O80" i="3" l="1"/>
  <c r="P80" i="3"/>
  <c r="Q80" i="3"/>
  <c r="R80" i="3"/>
  <c r="S80" i="3"/>
  <c r="T80" i="3"/>
  <c r="U80" i="3"/>
  <c r="V80" i="3"/>
  <c r="W80" i="3"/>
  <c r="N80" i="3"/>
  <c r="O69" i="3"/>
  <c r="P69" i="3"/>
  <c r="Q69" i="3"/>
  <c r="R69" i="3"/>
  <c r="S69" i="3"/>
  <c r="T69" i="3"/>
  <c r="U69" i="3"/>
  <c r="V69" i="3"/>
  <c r="W69" i="3"/>
  <c r="N69" i="3"/>
  <c r="L161" i="1"/>
  <c r="M161" i="1"/>
  <c r="N161" i="1"/>
  <c r="O161" i="1"/>
  <c r="P161" i="1"/>
  <c r="Q161" i="1"/>
  <c r="R161" i="1"/>
  <c r="S161" i="1"/>
  <c r="T161" i="1"/>
  <c r="U161" i="1"/>
  <c r="V161" i="1"/>
  <c r="W161" i="1"/>
  <c r="X161" i="1"/>
  <c r="Y161" i="1"/>
  <c r="Z161" i="1"/>
  <c r="AA161" i="1"/>
  <c r="K161" i="1"/>
  <c r="L126" i="1"/>
  <c r="J6" i="6" s="1"/>
  <c r="M126" i="1"/>
  <c r="J7" i="6" s="1"/>
  <c r="N126" i="1"/>
  <c r="O126" i="1"/>
  <c r="J9" i="6" s="1"/>
  <c r="P126" i="1"/>
  <c r="J10" i="6" s="1"/>
  <c r="Q126" i="1"/>
  <c r="J11" i="6" s="1"/>
  <c r="R126" i="1"/>
  <c r="J12" i="6" s="1"/>
  <c r="S126" i="1"/>
  <c r="J13" i="6" s="1"/>
  <c r="T126" i="1"/>
  <c r="J14" i="6" s="1"/>
  <c r="U126" i="1"/>
  <c r="J15" i="6" s="1"/>
  <c r="V126" i="1"/>
  <c r="J16" i="6" s="1"/>
  <c r="W126" i="1"/>
  <c r="J17" i="6" s="1"/>
  <c r="X126" i="1"/>
  <c r="J18" i="6" s="1"/>
  <c r="Y126" i="1"/>
  <c r="J19" i="6" s="1"/>
  <c r="Z126" i="1"/>
  <c r="J20" i="6" s="1"/>
  <c r="AA126" i="1"/>
  <c r="J21" i="6" s="1"/>
  <c r="K126" i="1"/>
  <c r="J5" i="6" s="1"/>
  <c r="AA113" i="1" l="1"/>
  <c r="I21" i="6" s="1"/>
  <c r="P5" i="7"/>
  <c r="G12" i="7"/>
  <c r="K12" i="7"/>
  <c r="F12" i="7"/>
  <c r="O22" i="4"/>
  <c r="O27" i="4"/>
  <c r="G16" i="2"/>
  <c r="L16" i="2"/>
  <c r="M16" i="2"/>
  <c r="N16" i="2"/>
  <c r="O16" i="2"/>
  <c r="W49" i="3"/>
  <c r="J15" i="2" s="1"/>
  <c r="H7" i="2"/>
  <c r="H8" i="2"/>
  <c r="H9" i="2"/>
  <c r="H10" i="2"/>
  <c r="H11" i="2"/>
  <c r="H12" i="2"/>
  <c r="H13" i="2"/>
  <c r="H15" i="2"/>
  <c r="H6" i="2"/>
  <c r="O21" i="3"/>
  <c r="F7" i="2" s="1"/>
  <c r="P21" i="3"/>
  <c r="F8" i="2" s="1"/>
  <c r="Q21" i="3"/>
  <c r="F9" i="2" s="1"/>
  <c r="R21" i="3"/>
  <c r="F10" i="2" s="1"/>
  <c r="S21" i="3"/>
  <c r="F11" i="2" s="1"/>
  <c r="T21" i="3"/>
  <c r="F12" i="2" s="1"/>
  <c r="U21" i="3"/>
  <c r="F13" i="2" s="1"/>
  <c r="V21" i="3"/>
  <c r="F14" i="2" s="1"/>
  <c r="W21" i="3"/>
  <c r="F15" i="2" s="1"/>
  <c r="L95" i="1"/>
  <c r="H6" i="6" s="1"/>
  <c r="M95" i="1"/>
  <c r="H7" i="6" s="1"/>
  <c r="N95" i="1"/>
  <c r="H8" i="6" s="1"/>
  <c r="O95" i="1"/>
  <c r="H9" i="6" s="1"/>
  <c r="P95" i="1"/>
  <c r="H10" i="6" s="1"/>
  <c r="Q95" i="1"/>
  <c r="H11" i="6" s="1"/>
  <c r="R95" i="1"/>
  <c r="H12" i="6" s="1"/>
  <c r="S95" i="1"/>
  <c r="H13" i="6" s="1"/>
  <c r="T95" i="1"/>
  <c r="H14" i="6" s="1"/>
  <c r="U95" i="1"/>
  <c r="H15" i="6" s="1"/>
  <c r="V95" i="1"/>
  <c r="H16" i="6" s="1"/>
  <c r="W95" i="1"/>
  <c r="H17" i="6" s="1"/>
  <c r="X95" i="1"/>
  <c r="H18" i="6" s="1"/>
  <c r="Y95" i="1"/>
  <c r="H19" i="6" s="1"/>
  <c r="Z95" i="1"/>
  <c r="H20" i="6" s="1"/>
  <c r="AA95" i="1"/>
  <c r="H21" i="6" s="1"/>
  <c r="K95" i="1"/>
  <c r="H5" i="6" s="1"/>
  <c r="L75" i="1"/>
  <c r="G6" i="6" s="1"/>
  <c r="M75" i="1"/>
  <c r="G7" i="6" s="1"/>
  <c r="N75" i="1"/>
  <c r="G8" i="6" s="1"/>
  <c r="O75" i="1"/>
  <c r="G9" i="6" s="1"/>
  <c r="P75" i="1"/>
  <c r="G10" i="6" s="1"/>
  <c r="Q75" i="1"/>
  <c r="G11" i="6" s="1"/>
  <c r="R75" i="1"/>
  <c r="G12" i="6" s="1"/>
  <c r="S75" i="1"/>
  <c r="G13" i="6" s="1"/>
  <c r="T75" i="1"/>
  <c r="G14" i="6" s="1"/>
  <c r="U75" i="1"/>
  <c r="G15" i="6" s="1"/>
  <c r="V75" i="1"/>
  <c r="G16" i="6" s="1"/>
  <c r="W75" i="1"/>
  <c r="G17" i="6" s="1"/>
  <c r="X75" i="1"/>
  <c r="G18" i="6" s="1"/>
  <c r="Y75" i="1"/>
  <c r="G19" i="6" s="1"/>
  <c r="Z75" i="1"/>
  <c r="G20" i="6" s="1"/>
  <c r="AA75" i="1"/>
  <c r="G21" i="6" s="1"/>
  <c r="K75" i="1"/>
  <c r="G5" i="6" s="1"/>
  <c r="O18" i="4"/>
  <c r="F16" i="2" l="1"/>
  <c r="P15" i="2"/>
  <c r="K16" i="2"/>
  <c r="H22" i="6"/>
  <c r="H16" i="2"/>
  <c r="P11" i="7"/>
  <c r="K14" i="4"/>
  <c r="L14" i="4"/>
  <c r="M14" i="4"/>
  <c r="N14" i="4"/>
  <c r="J14" i="4"/>
  <c r="K18" i="4"/>
  <c r="L18" i="4"/>
  <c r="M18" i="4"/>
  <c r="N18" i="4"/>
  <c r="J18" i="4"/>
  <c r="K22" i="4"/>
  <c r="L22" i="4"/>
  <c r="M22" i="4"/>
  <c r="N22" i="4"/>
  <c r="K27" i="4"/>
  <c r="L27" i="4"/>
  <c r="M27" i="4"/>
  <c r="N27" i="4"/>
  <c r="J27" i="4"/>
  <c r="K113" i="1"/>
  <c r="I5" i="6" s="1"/>
  <c r="L113" i="1"/>
  <c r="I6" i="6" s="1"/>
  <c r="M113" i="1"/>
  <c r="I7" i="6" s="1"/>
  <c r="N113" i="1"/>
  <c r="I8" i="6" s="1"/>
  <c r="O113" i="1"/>
  <c r="I9" i="6" s="1"/>
  <c r="P113" i="1"/>
  <c r="I10" i="6" s="1"/>
  <c r="Q113" i="1"/>
  <c r="I11" i="6" s="1"/>
  <c r="R113" i="1"/>
  <c r="I12" i="6" s="1"/>
  <c r="S113" i="1"/>
  <c r="I13" i="6" s="1"/>
  <c r="T113" i="1"/>
  <c r="I14" i="6" s="1"/>
  <c r="U113" i="1"/>
  <c r="I15" i="6" s="1"/>
  <c r="V113" i="1"/>
  <c r="I16" i="6" s="1"/>
  <c r="W113" i="1"/>
  <c r="I17" i="6" s="1"/>
  <c r="X113" i="1"/>
  <c r="I18" i="6" s="1"/>
  <c r="Y113" i="1"/>
  <c r="I19" i="6" s="1"/>
  <c r="Z113" i="1"/>
  <c r="I20" i="6" s="1"/>
  <c r="O22" i="6"/>
  <c r="N22" i="6"/>
  <c r="M22" i="6"/>
  <c r="L22" i="6"/>
  <c r="K22" i="6"/>
  <c r="B6" i="6"/>
  <c r="B7" i="6" s="1"/>
  <c r="B8" i="6" s="1"/>
  <c r="B9" i="6" s="1"/>
  <c r="B10" i="6" s="1"/>
  <c r="B11" i="6" s="1"/>
  <c r="B12" i="6" s="1"/>
  <c r="B13" i="6" s="1"/>
  <c r="B14" i="6" s="1"/>
  <c r="B15" i="6" s="1"/>
  <c r="B16" i="6" s="1"/>
  <c r="B17" i="6" s="1"/>
  <c r="B18" i="6" s="1"/>
  <c r="B19" i="6" s="1"/>
  <c r="B20" i="6" s="1"/>
  <c r="B21" i="6" s="1"/>
  <c r="E12" i="7"/>
  <c r="D12" i="7"/>
  <c r="A6" i="8"/>
  <c r="A7" i="8" s="1"/>
  <c r="A8" i="8" s="1"/>
  <c r="A9" i="8" s="1"/>
  <c r="A10" i="8" s="1"/>
  <c r="A11" i="8" s="1"/>
  <c r="A12" i="8" s="1"/>
  <c r="A13" i="8" s="1"/>
  <c r="A14" i="8" s="1"/>
  <c r="A15" i="8" s="1"/>
  <c r="A16" i="8" s="1"/>
  <c r="A17" i="8" s="1"/>
  <c r="A18" i="8" s="1"/>
  <c r="A19" i="8" s="1"/>
  <c r="A20" i="8" s="1"/>
  <c r="A21" i="8" s="1"/>
  <c r="A22" i="8" s="1"/>
  <c r="B7" i="7"/>
  <c r="B8" i="7" s="1"/>
  <c r="B9" i="7" s="1"/>
  <c r="B10" i="7" s="1"/>
  <c r="O49" i="3"/>
  <c r="J7" i="2" s="1"/>
  <c r="P49" i="3"/>
  <c r="J8" i="2" s="1"/>
  <c r="Q49" i="3"/>
  <c r="J9" i="2" s="1"/>
  <c r="R49" i="3"/>
  <c r="J10" i="2" s="1"/>
  <c r="S49" i="3"/>
  <c r="J11" i="2" s="1"/>
  <c r="T49" i="3"/>
  <c r="J12" i="2" s="1"/>
  <c r="U49" i="3"/>
  <c r="J13" i="2" s="1"/>
  <c r="V49" i="3"/>
  <c r="J14" i="2" s="1"/>
  <c r="N49" i="3"/>
  <c r="J6" i="2" s="1"/>
  <c r="B7" i="2"/>
  <c r="B8" i="2" s="1"/>
  <c r="B9" i="2" s="1"/>
  <c r="B10" i="2" s="1"/>
  <c r="B11" i="2" s="1"/>
  <c r="B12" i="2" s="1"/>
  <c r="B13" i="2" s="1"/>
  <c r="B14" i="2" s="1"/>
  <c r="P4" i="6" l="1"/>
  <c r="G22" i="6"/>
  <c r="I22" i="6"/>
  <c r="I12" i="7"/>
  <c r="P9" i="7"/>
  <c r="P21" i="6"/>
  <c r="P9" i="6"/>
  <c r="P17" i="6"/>
  <c r="P16" i="6"/>
  <c r="P12" i="6"/>
  <c r="P8" i="6"/>
  <c r="P19" i="6"/>
  <c r="P15" i="6"/>
  <c r="P11" i="6"/>
  <c r="P7" i="6"/>
  <c r="P20" i="6"/>
  <c r="P13" i="6"/>
  <c r="P18" i="6"/>
  <c r="P14" i="6"/>
  <c r="P10" i="6"/>
  <c r="P6" i="6"/>
  <c r="H12" i="7"/>
  <c r="P8" i="7"/>
  <c r="J12" i="7"/>
  <c r="P7" i="7"/>
  <c r="I16" i="2"/>
  <c r="P12" i="2"/>
  <c r="P8" i="2"/>
  <c r="P9" i="2"/>
  <c r="P7" i="2"/>
  <c r="P13" i="2"/>
  <c r="P11" i="2"/>
  <c r="P14" i="2"/>
  <c r="P10" i="2"/>
  <c r="J22" i="6"/>
  <c r="P6" i="7"/>
  <c r="P10" i="7"/>
  <c r="A12" i="4"/>
  <c r="A13" i="4" s="1"/>
  <c r="A7" i="1"/>
  <c r="A8" i="1" s="1"/>
  <c r="A9" i="1" s="1"/>
  <c r="A10" i="1" s="1"/>
  <c r="A11" i="1" s="1"/>
  <c r="A12" i="1" s="1"/>
  <c r="A21" i="4" l="1"/>
  <c r="A24" i="4" s="1"/>
  <c r="A25" i="4" s="1"/>
  <c r="A26" i="4" s="1"/>
  <c r="A29" i="4" s="1"/>
  <c r="A32" i="4" s="1"/>
  <c r="A33" i="4" s="1"/>
  <c r="A16" i="4"/>
  <c r="A17" i="4" s="1"/>
  <c r="P5" i="6"/>
  <c r="A15" i="1"/>
  <c r="A17" i="1" s="1"/>
  <c r="A18" i="1" s="1"/>
  <c r="A19" i="1" s="1"/>
  <c r="A20" i="1" s="1"/>
  <c r="A21" i="1" s="1"/>
  <c r="A22" i="1" s="1"/>
  <c r="A23" i="1" s="1"/>
  <c r="A24" i="1" s="1"/>
  <c r="A25" i="1" s="1"/>
  <c r="A26" i="1" s="1"/>
  <c r="A27" i="1" s="1"/>
  <c r="A28" i="1" s="1"/>
  <c r="A29" i="1" s="1"/>
  <c r="A30" i="1" s="1"/>
  <c r="A33" i="1" s="1"/>
  <c r="A34" i="1" s="1"/>
  <c r="A35" i="1" s="1"/>
  <c r="A36" i="1" s="1"/>
  <c r="A38" i="1" s="1"/>
  <c r="A39" i="1" s="1"/>
  <c r="A40" i="1" s="1"/>
  <c r="A41" i="1" s="1"/>
  <c r="A42" i="1" s="1"/>
  <c r="A43" i="1" s="1"/>
  <c r="A44" i="1" s="1"/>
  <c r="A45" i="1" s="1"/>
  <c r="A46" i="1" s="1"/>
  <c r="A47" i="1" s="1"/>
  <c r="A48" i="1" s="1"/>
  <c r="A49" i="1" s="1"/>
  <c r="A50" i="1" s="1"/>
  <c r="A51" i="1" s="1"/>
  <c r="A52" i="1" s="1"/>
  <c r="A53" i="1" s="1"/>
  <c r="A57" i="1" s="1"/>
  <c r="A58" i="1" s="1"/>
  <c r="A59" i="1" s="1"/>
  <c r="A60" i="1" s="1"/>
  <c r="A61" i="1" s="1"/>
  <c r="A62" i="1" s="1"/>
  <c r="A63" i="1" s="1"/>
  <c r="A64" i="1" s="1"/>
  <c r="A65" i="1" s="1"/>
  <c r="A66" i="1" s="1"/>
  <c r="A67" i="1" s="1"/>
  <c r="A68" i="1" s="1"/>
  <c r="A69" i="1" s="1"/>
  <c r="A70" i="1" s="1"/>
  <c r="A71" i="1" s="1"/>
  <c r="A72" i="1" s="1"/>
  <c r="A73" i="1" s="1"/>
  <c r="A74" i="1" s="1"/>
  <c r="A34" i="4"/>
  <c r="A36" i="4" s="1"/>
  <c r="A37" i="4" s="1"/>
  <c r="A38" i="4" s="1"/>
  <c r="A39" i="4" s="1"/>
  <c r="P6" i="2"/>
  <c r="J16" i="2"/>
  <c r="A52" i="3"/>
  <c r="A65" i="3" s="1"/>
  <c r="A71" i="3" s="1"/>
  <c r="A78" i="3" s="1"/>
  <c r="A79" i="3" s="1"/>
  <c r="A82" i="3" s="1"/>
  <c r="A83" i="3" s="1"/>
  <c r="A84" i="3" s="1"/>
  <c r="A87" i="3" s="1"/>
  <c r="A88" i="3" s="1"/>
  <c r="A89" i="3" s="1"/>
</calcChain>
</file>

<file path=xl/sharedStrings.xml><?xml version="1.0" encoding="utf-8"?>
<sst xmlns="http://schemas.openxmlformats.org/spreadsheetml/2006/main" count="1218" uniqueCount="791">
  <si>
    <t xml:space="preserve">Caso </t>
  </si>
  <si>
    <t>Fecha de solicitud</t>
  </si>
  <si>
    <t xml:space="preserve">Fecha de Rechazo </t>
  </si>
  <si>
    <t>Causales de rechazo</t>
  </si>
  <si>
    <t>Fecha de subsane</t>
  </si>
  <si>
    <t xml:space="preserve">Requisito </t>
  </si>
  <si>
    <t xml:space="preserve">sujeto al régimen de insolvencia </t>
  </si>
  <si>
    <t xml:space="preserve">Legitimación </t>
  </si>
  <si>
    <t xml:space="preserve">Flujo de caja </t>
  </si>
  <si>
    <t xml:space="preserve">Plan de Negocios </t>
  </si>
  <si>
    <t xml:space="preserve">Número de casos </t>
  </si>
  <si>
    <t>Cesación de pagos</t>
  </si>
  <si>
    <t>Reporte de pasivos por retenciones obligatorias a favor de autoridades fiscales, por descuentos a trabajadores y aportes al SSS</t>
  </si>
  <si>
    <t xml:space="preserve">cálculo actuarial aprobado, mesadas pensionales, bonos y titulos pensionales al día </t>
  </si>
  <si>
    <t xml:space="preserve">Condición de controlante o de formar parte de un grupo de empresas </t>
  </si>
  <si>
    <t xml:space="preserve">Informe que indique de manera precisa las causas que lo llevaron a la situación de cesación de pagos </t>
  </si>
  <si>
    <t>Propuesta para la negociación de deudas, que debe ser clara, expresa y objetiva</t>
  </si>
  <si>
    <t xml:space="preserve">Relación completa y actualizada de todos los acreedores </t>
  </si>
  <si>
    <t xml:space="preserve">Relación completa y detallada de sus bienes </t>
  </si>
  <si>
    <t xml:space="preserve">Relación de los procesos judiciales y de cualquier procedimiento o actuación administrativa de carácter patrimonial </t>
  </si>
  <si>
    <t xml:space="preserve">Certificación de los ingresos del deudor expedida por su empleador o declaración juramentada de los mismos en caso de ser trabajador independiente. </t>
  </si>
  <si>
    <t xml:space="preserve">Monto al que ascienden los recursos disponibles para el pago de las obligaciones </t>
  </si>
  <si>
    <t xml:space="preserve">Información relativa a si tiene o no sociedad conyugal o patrimonial vigente. </t>
  </si>
  <si>
    <t xml:space="preserve">Discriminación de las obligaciones alimentarias a su cargo. (Cuantía y beneficiarios) </t>
  </si>
  <si>
    <t xml:space="preserve">Proyecto de calificación y graduación de créditos y de determinación de los derechos de voto </t>
  </si>
  <si>
    <t xml:space="preserve">Reporte de Garantías Reales en los Procesos De Reorganización e información de bienes objeto garantías Ley 1676. </t>
  </si>
  <si>
    <t>Auto</t>
  </si>
  <si>
    <t>Liquidación</t>
  </si>
  <si>
    <t>Reorganización Persona Natural No Comerciante</t>
  </si>
  <si>
    <t>#</t>
  </si>
  <si>
    <t>Reorganización Persona natural</t>
  </si>
  <si>
    <t xml:space="preserve">No responder requerimiento Superintendencia de Sociedades </t>
  </si>
  <si>
    <t>N/A</t>
  </si>
  <si>
    <t>MAYO</t>
  </si>
  <si>
    <t>JUNIO</t>
  </si>
  <si>
    <t>MARZO</t>
  </si>
  <si>
    <t>JULIO</t>
  </si>
  <si>
    <t>FEBRERO</t>
  </si>
  <si>
    <t>ENERO</t>
  </si>
  <si>
    <t>AGOSTO</t>
  </si>
  <si>
    <t>Cesación de Pagos</t>
  </si>
  <si>
    <t>ABRIL</t>
  </si>
  <si>
    <t>SEPTIEMBRE</t>
  </si>
  <si>
    <t>OCTUBRE</t>
  </si>
  <si>
    <t>NOVIEMBRE</t>
  </si>
  <si>
    <t>DICIEMBRE</t>
  </si>
  <si>
    <t>TOTAL</t>
  </si>
  <si>
    <t>ENERO 2020</t>
  </si>
  <si>
    <t xml:space="preserve">Reorganización Persona Jurídica </t>
  </si>
  <si>
    <t>Sujeto al régimen de insolvencia - Condición de controlante o de formar parte de un grupo de empresas</t>
  </si>
  <si>
    <t>Informe que indique de manera precisa las causas que lo llevaron a la situación de cesación de pagos</t>
  </si>
  <si>
    <t>Relación completa y detallada de sus bienes</t>
  </si>
  <si>
    <t>Cesación de Pagos Relación completa y actualizada de todos los acreedores detallando vencimiento de las obligaciones o Relación de los procesos judiciales y de cualquier procedimiento o actuación administrativa de carácter patrimonial</t>
  </si>
  <si>
    <t>TOTAL REOGANIZACIÓN PNNC JUNIO 2020</t>
  </si>
  <si>
    <t>TOTAL REOGANIZACIÓN PNNC MAYO 2020</t>
  </si>
  <si>
    <t>TOTAL REOGANIZACIÓN PNNC FEBRERO 2020</t>
  </si>
  <si>
    <t>TOTAL REOGANIZACIÓN PNNC ENERO 2020</t>
  </si>
  <si>
    <t>REORGANIZACIÓN PERSONA JURÍDICA Y PERSONA NATURAL COMERCIANTE</t>
  </si>
  <si>
    <t>LIQUIDACIÓN JUDICIAL PERSONA JURÍDICA Y PERSONA NATURAL COMERCIANTE</t>
  </si>
  <si>
    <t>CASOS ANALIZADOS</t>
  </si>
  <si>
    <t>REORGANIZACIÓN PERSONA NATURAL NO COMERCIANTE</t>
  </si>
  <si>
    <t>DICIEMBRE 2020</t>
  </si>
  <si>
    <t>TOTAL REOGANIZACIÓN PNNC NOVIEMBRE 2020</t>
  </si>
  <si>
    <t>TOTAL REOGANIZACIÓN PNNC DICIEMBRE 2020</t>
  </si>
  <si>
    <t>CT Colombia Soluciones y Servicios S.A.S</t>
  </si>
  <si>
    <t>Tiempo (Días)</t>
  </si>
  <si>
    <t>Agroproducciones Los Abedules S.A.S</t>
  </si>
  <si>
    <t>2021-INS-338</t>
  </si>
  <si>
    <t>Rechazar la solicitud de admisión al proceso de Reorganización de la Sociedad Agroproducciones Los Abedules S.A.S., identificada con NIT 900.562.503, por las razones expuestas en la parte considerativa de la presente providencia. Evaluados los documentos suministrados por la sociedad solicitante, se establece que la solicitud de admisión no cumple con los requisitos exigidos por la Ley 1116 de 2006, en los términos en que fue reformada por la Ley 1429 de 2010, para ser admitida al proceso de reorganización, tal como quedó indicado en los antecedentes.</t>
  </si>
  <si>
    <t>Desarrollo de Software e Ingeniería de Sistemas S.A.S</t>
  </si>
  <si>
    <t>2022-01-005443</t>
  </si>
  <si>
    <t>Rechazar la solicitud de admisión al proceso de reorganización de la sociedad Desarrollo de software e ingeniería de sistemas S.A.S., identificada con NIT. 800.198.031-0.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términos."…"Cuando el requerimiento no sea respondido oportunamente o la respuesta no contenga las informaciones o explicaciones pedidas, será rechazada la solicitud.</t>
  </si>
  <si>
    <t>Pafiss de Colombia S.A.S.</t>
  </si>
  <si>
    <t>2022-01-010869</t>
  </si>
  <si>
    <t>Rechazar la solicitud de admisión a negociación de emergencia de un acuerdo de reorganización de la sociedad Pafiss de Colombia S.A.S. con NIT 900.054.649-6. Verificada la información suministrada por el deudor, se considera que la solicitud no cumple con los requisitos exigidos en la Ley 1116 de 2006.</t>
  </si>
  <si>
    <t>Solcafe de Colombia S.A.S.</t>
  </si>
  <si>
    <t>2022-01-027941</t>
  </si>
  <si>
    <t>Rechazar la solicitud de admisión a un proceso de Reorganización Abreviado de la sociedad Solcafe de Colombia S.A.S., con NIT 900631890. Verificada la información suministrada por el deudor, se considera que la solicitud no cumple con los requisitos exigidos en la Ley 1116 de 2006.</t>
  </si>
  <si>
    <t>Rita Elena Arias Martínez</t>
  </si>
  <si>
    <t>2022-01-027976</t>
  </si>
  <si>
    <t>N.A.</t>
  </si>
  <si>
    <t>Rechazar la solicitud de apertura al Proceso de Reorganización de Rita Elena Arias Martínez, identificada con la cedula de ciudadanía No. 64.569.112, persona natural no comerciante por las razones expuestas en la parte considerativa de la presente providencia. las personas naturales no comerciantes no están sujetas al régimen de insolvencia previsto en dicha ley. Este tipo de deudores deberán aplicar el procedimiento de negociación de deudas establecido Ley 1564 de 2012, tal como lo indica su Artículo 532, salvo la excepción indicada en su segundo inciso.</t>
  </si>
  <si>
    <t>Cemat Logística S.A.S</t>
  </si>
  <si>
    <t>Rechazar la solicitud de apertura al Proceso de Reorganización, Cemat Logística S.A.S identificada con NIT 901.053.532, por las razones expuestas en la parte considerativa de la presente providencia.</t>
  </si>
  <si>
    <t>Biogen Laboratorios de Colombia S.A.S</t>
  </si>
  <si>
    <t>Rechazar la solicitud a un proceso de reorganización de la Sociedad Biogen Laboratorios de Colombia S.A.S., NIT 860.078.320</t>
  </si>
  <si>
    <t>Promotora Apartamentos Dann Carlton Calle 94 S.A.S</t>
  </si>
  <si>
    <t>Rechazar la solicitud de admisión al proceso de reorganización de la sociedad Promotora Apartamentos Dann Carlton Calle 94 SAS, identificada con Nit 900.015.097-4 con domicilio en la ciudad de Bogotá D.C., por las razones expuesta en los antecedentes del presente auto. Evaluados los documentos suministrados por el peticionario, se establece que la solicitud de admisión no cumple con los requisitos exigidos por la Ley 1116 de 2006, en los términos en que fue reformada por la Ley 1429 de 2010, para ser admitida al proceso de reorganización.</t>
  </si>
  <si>
    <t>Inversiones Micol S.A.S</t>
  </si>
  <si>
    <t>Primero. Rechazar la solicitud de decretar la liquidación judicial de la sociedad Inversiones Micol S.A.S., identificada con NIT 900.793.591, por las razones expuestas en la parte motiva de esta providencia.
Segundo. Ordenar al Grupo de Apoyo Judicial de esta Superintendencia realizar la entrega de los memoriales aportados a la solicitud al señor Simón Ricardo García Bernal, identificado con c.c. No. C.C. 19.466.530, sin necesidad de desglose, en virtud de lo dispuesto en el artículo 116 del Código General del Proceso y que al pie o al margen del documento desglosado anote a qué proceso pertenece
Tercero. Advertir a las partes que la orden relacionada con la entrega de documentos físicos, si hay lugar a ello, será cumplida por el Grupo de Apoyo Judicial atendiendo las instrucciones dispuestas en la Circular No. 500-000035 del 2 de septiembre de 2020, en la que se advierte el protocolo para la consulta de expedientes físicos en los procesos de insolvencia.</t>
  </si>
  <si>
    <t>Integral S.A</t>
  </si>
  <si>
    <t>Rechazar la solicitud de admisión a negociación de emergencia de un acuerdo de reorganización de la sociedad Integral S A, NIT 890903055. Verificada la información suministrada por el deudor, se considera que la solicitud no cumple con los requisitos exigidos en el Decreto 560 de 2020, para dar inicio a la negociación de emergencia de un acuerdo de reorganización.</t>
  </si>
  <si>
    <t>Retho Suministros S.A.S En Liquidación</t>
  </si>
  <si>
    <t>2022-INS-609</t>
  </si>
  <si>
    <t>Inadmitir la solicitud presentada por la sociedad Retho Suministros SAS, Nit. 900.583.221-7 y domicilio en Envigado Antioquia, por las razones expuestas en la parte considerativa de esta providencia. el Despacho procederá a inadmitir la solicitud de liquidación judicial y, en consecuencia, al tenor de lo previsto en el artículo 90 del Código General del Proceso, el solicitante contará con un término de cinco (5) días para subsanar su solicitud.</t>
  </si>
  <si>
    <t>Rompiendo Esquemas S.A.S</t>
  </si>
  <si>
    <t>Rechazar la solicitud de decretar la liquidación judicial simplificada de la sociedad Rompiendo Esquemas S.A.S., identificada con NIT 900.216.617, por las razones expuestas en la parte motiva de esta providencia. Así las cosas, teniendo en cuenta que dentro del término concedido para subsanar las inconsistencias observadas en el Auto 2022-01-014895 de 2022, las mismas no fueron subsanadas, el Despacho procederá a rechazar la solicitud de liquidación judicial.</t>
  </si>
  <si>
    <t>Rechazar la solicitud de decretar la admisión a un proceso de liquidación judicial de la sociedad CT Colombia Soluciones y Servicios S.A.S., identificada con NIT 900.161.642, por las razones expuestas en la parte motiva de esta providencia. Verificado el Sistema de Gestión Documental de la Entidad, se establece que el solicitante, dentro del término concedido para subsanar la petición, no allegó la información requerida por el Despacho, razón por la cual se rechazará la solicitud de admisión al proceso de liquidación judicial simplificado.</t>
  </si>
  <si>
    <t>T &amp; G Minolta Limitada</t>
  </si>
  <si>
    <t>2022-01-055657</t>
  </si>
  <si>
    <t>RESUELVE Primero. Rechazar la solicitud de admisión al proceso de T &amp; G Minolta Limitada identificada con Nit. 900.153.597 por las razones expuestas en la parte considerativa de la presente providencia.</t>
  </si>
  <si>
    <t xml:space="preserve">XIRIUX S.A.S. </t>
  </si>
  <si>
    <t>RESUELVE Primero. Admitir a la sociedad XIRIUX S.A.S., con Nit. 900.173.547-3 domiciliada en la ciudad de Bogotá y ubicada en la carrera 7 Bis No. 123 – 52 oficina 304, al proceso de Reorganización Abreviado, de conformidad con lo expuesto en la parte motiva de esta providencia.</t>
  </si>
  <si>
    <t>Fabio Jose Garcia Vega</t>
  </si>
  <si>
    <t>2022-06-001090</t>
  </si>
  <si>
    <t>RECHAZAR, la solicitud de admisión al proceso de reorganización abreviada de la persona natural FABIO JOSE GARCIA VEGA identificada con cedula de ciudadanía No. 91.498.104, por las razones expuestas en la parte considerativa de la presente providencia. Evaluados los documentos suministrados por parte del señor EDGAR ACELA DIAZ en calidad de Apoderado Especial de la persona natural FABIO JOSE GARCIA VEGA, se establece que existen comentarios dados en la casilla Observación/Requerimiento que dan cuenta que la solicitud de admisión no cumple con los requisitos exigidos por la Ley 1116 de 2006, para ser admitida al proceso de Reorganización.</t>
  </si>
  <si>
    <t>*</t>
  </si>
  <si>
    <t>Maria Yorleny Palacio Lopera</t>
  </si>
  <si>
    <t>2022-02-003328</t>
  </si>
  <si>
    <t>Rechazar la solicitud de admisión a un trámite de Negociación de Emergencia de un Acuerdo de Reorganización, solicitado por la persona natural no comerciante, controlante de sociedad, Maria Yorleny Palacio Lopera identificada con cedula de ciudadanía N° 43.623.142, y con domicilio en la ciudad de Medellín (Antioquia), por las razones expuestas en la parte considerativa de la presente providencia. evaluados todos los documentos se establece que la solicitud de admisión no cumple con los requisitos exigidos el Decreto Legislativo 560 de 2020 y Ley 1116 de 2006, para ser admitida a un trámite de negociación de emergencia de un acuerdo de reorganización, tal como quedó indicado en los antecedentes.</t>
  </si>
  <si>
    <t>Ruth Mery Gallego Cardona</t>
  </si>
  <si>
    <t>2022-02-003329</t>
  </si>
  <si>
    <t>Rechazar la solicitud de admisión a un trámite de Negociación de Emergencia de un Acuerdo de Reorganización, solicitado por la persona natural no comerciante, controlante de sociedad, Ruth Mery Gallego Cardona identificada con cedula de ciudadanía N° 43534024, y con domicilio en la ciudad de Medellín (Antioquia),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t>
  </si>
  <si>
    <t>Hernan Moreno Chavez</t>
  </si>
  <si>
    <t>2022-02-003341</t>
  </si>
  <si>
    <t>Rechazar la solicitud de admisión a un trámite de Negociación de Emergencia de un Acuerdo de Reorganización, solicitado por la persona natural no comerciante, controlante de sociedad, Hernan Moreno Chavez identificado con cedula de ciudadanía N° 98526636, y con domicilio en la ciudad de Medellín (Antioquia),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t>
  </si>
  <si>
    <t>José Libardo Gómez Garcia</t>
  </si>
  <si>
    <t>Rechazar la solicitud de admisión a un trámite de Negociación de Emergencia de un Acuerdo de Reorganización, solicitado por la persona natural no comerciante, controlante de sociedad, Jose Libardo Gomez Garcia identificada con cedula de ciudadanía N° 8231244, y con domicilio en la ciudad de Medellín (Antioquia),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t>
  </si>
  <si>
    <t>Martha Rosa Zuluaga Zuluaga</t>
  </si>
  <si>
    <t>2022-02-003427</t>
  </si>
  <si>
    <t>2022-02-003428</t>
  </si>
  <si>
    <t>Rechazar la solicitud de admisión a un trámite de Negociación de Emergencia de un Acuerdo de Reorganización, solicitado por la persona natural no comerciante, controlante de sociedad, Martha Rosa Zuluaga Zuluaga identificada con cedula de ciudadanía N° 32439531, y con domicilio en la ciudad de Medellín (Antioquia),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t>
  </si>
  <si>
    <t>Seguridad Sirius Ltda</t>
  </si>
  <si>
    <t>Rechazar la solicitud de admisión al proceso de Reorganización de la Sociedad SEGURIDAD SIRIUS LTDA identificada con NIT 900.113.664-0, por las razones expuestas en la parte considerativa de la presente providencia. Evaluados los documentos suministrados por la sociedad solicitante, se establece que la solicitud de admisión no cumple con los requisitos exigidos por la Ley 1116 de 2006, en los términos en que fue reformada por la Ley 1429 de 2010, para ser admitida al proceso de reorganización, tal como quedó indicado en los antecedentes.</t>
  </si>
  <si>
    <t>Inveracis S.A.S</t>
  </si>
  <si>
    <t>Rechazar la solicitud de admisión al proceso INVERACIS S.A.S. identificada con NIT No 900.430.906,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términos."…"Cuando el requerimiento no sea respondido oportunamente o la respuesta no contenga las informaciones o explicaciones pedidas, será rechazada la solicitud.”</t>
  </si>
  <si>
    <t>Lluvabu S.A.S.</t>
  </si>
  <si>
    <t>Rechazar la solicitud de apertura al Proceso de Reorganización, presentada por, Lluvabu S.A.S, identificada con NIT 900.848.489-2,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términos."…"Cuando el requerimiento no sea respondido oportunamente o la respuesta no contenga las informaciones o explicaciones pedidas, será rechazada la solicitud.</t>
  </si>
  <si>
    <t>Portafolio Laboral S.A.S.</t>
  </si>
  <si>
    <t>2022-INS-639</t>
  </si>
  <si>
    <t>Inadmitir la solicitud de decretar la liquidación judicial de la sociedad Portafolio Laboral S.A.S. identificada con NIT 900.078.827, por las razones expuestas en la parte motiva de esta providencia. Evaluados los documentos suministrados por la representante legal, mediante los cuales invoca la admisión a un proceso de insolvencia en la modalidad de liquidación judicial de la sociedad Portafolio Laboral S.A.S., se establece que la solicitud de admisión no cumple con los requisitos exigidos en el artículo 49, parágrafo 2º. de la Ley 1116 de 2006 y párrafo 65 del Decreto 2101 de 2016, para acogerse al proceso.</t>
  </si>
  <si>
    <t>Rechazar la solicitud de admisión al proceso de la Sociedad Weem S.A.S.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términos."…"Cuando el requerimiento no sea respondido oportunamente o la respuesta no contenga las informaciones o explicaciones pedidas, será rechazada la solicitud.”</t>
  </si>
  <si>
    <t>Lejadesh Ingenieria S.A.S En Liquidación</t>
  </si>
  <si>
    <t>2022-INS-660</t>
  </si>
  <si>
    <t>Inadmitir la solicitud de decretar la liquidación judicial de la sociedad Lejadesh Ingeniería S.A.S. En Liquidación, identificada con NIT 900.220.046, por las razones expuestas en la parte motiva de esta providencia. Evaluados los documentos suministrados por la representante legal, mediante los cuales invoca la admisión a un proceso de insolvencia en la modalidad de liquidación judicial de la sociedad Lejadesh Ingeniería S.A.S. En Liquidación, se establece que la solicitud de admisión no cumple con los requisitos exigidos en el artículo 49, parágrafo 2º. de la Ley 1116 de 2006 y párrafo 65 del Decreto 2101 de 2016, para acogerse al proceso.</t>
  </si>
  <si>
    <t>Postal Aerofast Colombia S.A.  En Liquidación</t>
  </si>
  <si>
    <t>2022-INS-665</t>
  </si>
  <si>
    <t>Inadmitir la solicitud de decretar la liquidación judicial de la sociedad Postal Aerofast Colombia S.A. En Liquidación, identificada con NIT 832.000.432, por las razones expuestas en la parte motiva de esta providencia. Evaluados los documentos suministrados por la representante legal, mediante los cuales invoca la admisión a un proceso de insolvencia en la modalidad de liquidación udicial de la sociedad Postal Aerofast Colombia S.A. En Liquidación, se establece que la solicitud de admisión no cumple con los requisitos exigidos en el artículo 49, parágrafo 2º. de la Ley 1116 de 2006 y párrafo 65 del Decreto 2101 de 2016, para acogerse al proceso.</t>
  </si>
  <si>
    <t>CPD Ingeniería LTDA</t>
  </si>
  <si>
    <t>Rechazar la solicitud de admisión al proceso de Reorganización de la Sociedad CPD Ingeniería Ltda., identificada con NIT 900.273.417, por las razones expuestas en la parte considerativa de la presente providencia. Evaluados los documentos suministrados por la sociedad solicitante, se establece que la solicitud de admisión no cumple con los requisitos exigidos por la Ley 1116 de 2006, en los términos en que fue reformada por la Ley 1429 de 2010, para ser admitida al proceso de reorganización, tal como quedó indicado en los antecedentes.</t>
  </si>
  <si>
    <t>Jorge Arturo Ortiz Anaya</t>
  </si>
  <si>
    <t>2022-06-001407</t>
  </si>
  <si>
    <t>RECHAZAR, la solicitud de admisión al inicio del trámite de la negociación de emergencia de un acuerdo de reorganización de la persona natural JORGE ARTURO ORTIZ ANAYA identificada con cedula de ciudadanía No. 13.922.793 y que fue presentada por el señor PABLO MAURICIO LOPEZ MESA en calidad de Apoderado Especial con TP No. 56456 del C.S.J, por las razones expuestas en la parte motiva de la presente providencia. Se concluye que, el señor JORGE ARTURO ORTIZ ANAYA es una persona natural no comerciante excluida del régimen de insolvencia de la Ley 1116 de 2006 y por tanto no cumple con los requisitos exigidos en el Decreto Legislativo 560 de 2020, para dar inicio a la negociación de emergencia de un acuerdo de reorganización. Su solicitud será rechazada.</t>
  </si>
  <si>
    <t>Green Express S.A.S</t>
  </si>
  <si>
    <t>2022-01-098495</t>
  </si>
  <si>
    <t>Rechazar la solicitud de decretar la liquidación judicial de la sociedad Green Express S.A.S., identificada con NIT 901.208.838, por las razones expuestas en la parte motiva de esta providencia. Evaluados los documentos suministrados por la representante legal mediante los cuales invocó la admisión a un proceso de insolvencia en la modalidad de liquidación judicial de la sociedad Green Express S.A.S., se establece que la solicitud no cumple con los requisitos exigidos en el párrafo 2° del artículo 49 de la Ley 1116 de 2006, para acogerse al proceso.
Así las cosas, teniendo en cuenta que dentro del término concedido para subsanar las inconsistencias observadas por el Despacho en el Auto 2022-01-056227 de febrero 8 de 2022, las mismas no fueron subsanadas, el Despacho procederá a rechazar la solicitud de liquidación judicial.</t>
  </si>
  <si>
    <t>Rechazar la solicitud de decretar la liquidación judicial de la sociedad Lejadesh Ingeniería S.A.S. En Liquidación, identificada con NIT 900.220.046, por las razones expuestas en la parte motiva de esta providencia. Evaluados los documentos suministrados por la representante legal, mediante los cuales invoca la admisión a un proceso de insolvencia en la modalidad de liquidación judicial simplificado de la sociedad Lejadesh Ingeniería S.A.S. En Liquidación, se establece que la solicitud de admisión no cumple con los requisitos exigidos en el parágrafo 2° del artículo 49 de la Ley 1116 de 2006, para acogerse al proceso. Así las cosas, teniendo en cuenta que dentro del término concedido para subsanar las inconsistencias observadas en el Auto 2022-01-066565 de 2022 las mismas no fueron subsanadas, el Despacho procederá a rechazar la solicitud de liquidación judicial.</t>
  </si>
  <si>
    <t>Cadavidrios S.A.S.</t>
  </si>
  <si>
    <t>2022-02-006669</t>
  </si>
  <si>
    <t>Rechazar la solicitud presentada por la representante legal de la sociedad CADAVIDRIOS SAS, Nit. 900.878.653, en el sentido de ordenar la apertura del proceso de liquidación judicial, por las razones expuestas en la parte motiva de esta providencia. De la misma manera, según providencia 610-000354 con radicado 2022-02-004607 de febrero 16 de 2022, la cual fue notificada en estados del día 17 de febrero de 2022, se otorgó un término de cinco (5) para subsanar las deficiencias, término que venció el 24 de febrero de 2022.
Revisado el sistema de gestión documental se encuentra que el solicitante no ha remitido documento alguno con el que cumpla los requerimientos propios de una solicitud de admisión a Liquidación Judicial, conforme a lo que dispone la Ley 1116 de 2006, por lo que este Despacho rechazará la solicitud de admisión al proceso de liquidación judicial presentada por la señora Gladys Elena Castrillón Saldarriaga, representante legal de la sociedad CADAVIDRIOS SAS.</t>
  </si>
  <si>
    <t>Mármoles y Piedras Carrara S.A.</t>
  </si>
  <si>
    <t>2022-01-098689</t>
  </si>
  <si>
    <t>Rechazar la solicitud de admisión al proceso de reorganización de la sociedad Mármoles y Piedras Carrara S.A. identificado con cédula de ciudadanía No. 900.044.664-4. Evaluados los documentos suministrados por la sociedad solicitante, se establece que la solicitud de admisión no cumple con los requisitos exigidos por la Ley 1116 de 2006, en los términos en que fue reformada por la Ley 1429 de 2010, para ser admitida al proceso de reorganización.</t>
  </si>
  <si>
    <t>Make Solutions S.A.S</t>
  </si>
  <si>
    <t>Rechazar la solicitud de admisión al proceso de reorganización de la sociedad Make Solutions S.A.S., identificada con NIT 900348509-6 con domicilio en Medellín (Antioquia),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 "Cuando el requerimiento no sea respondido oportunamente o la respuesta no contenga las informaciones o explicaciones pedidas, será rechazada la solicitud”</t>
  </si>
  <si>
    <t>Inversiones Narval S.A.S.</t>
  </si>
  <si>
    <t>Rechazar la solicitud de admisión a negociación de emergencia de un acuerdo de reorganización de la sociedad Inversiones Narval SAS, NIT 830.042.372. Verificada la información suministrada por el deudor, se considera que la solicitud no cumple con los requisitos exigidos en el Decreto 560 de 2020, para dar inicio a la negociación de emergencia de un acuerdo de reorganización. En mérito de lo expuesto, la Coordinadora del Grupo de Admisiones para Procedimientos de Insolvencia.</t>
  </si>
  <si>
    <t>Miguel Ángel Peluffo Salabarria</t>
  </si>
  <si>
    <t>2022-04-001750</t>
  </si>
  <si>
    <t>Rechazar la solicitud de admisión al proceso de reorganización abreviada presentada el señor el José Luis Bolaños Rivera, actuando en calidad de apoderado del señor Miguel Ángel Peluffo Salabarria identificado con la cédula de ciudadanía No. 8.632.891, por las razones expuestas en las consideraciones de este providencia. Una vez recibida la solicitud inicial para la apertura del proceso de reorganización, el juez verificó el cumplimento de los requisitos legales, los cuales, en el caso particular, no fueron aportaron en su totalidad.</t>
  </si>
  <si>
    <t>CC Producciones S.A.S</t>
  </si>
  <si>
    <t>Rechazar la solicitud presentada por el representante legal de la sociedad CC Producciones SAS, Nit. 900.933.060 en el sentido de ordenar la apertura del proceso de liquidación judicial, por las razones expuestas en la parte motiva de esta providencia. Revisado el sistema de gestión documental se encuentra que el solicitante no ha remitido documento alguno con el que cumpla los requerimientos propios de una solicitud de admisión a Liquidación Judicial, conforme a lo que dispone la Ley 1116 de 2006, por lo que este Despacho rechazará la solicitud de admisión al proceso de liquidación judicial presentada por el señor Juan Felipe Cano Toro, representante legal de la sociedad CC Producciones SAS.</t>
  </si>
  <si>
    <t>Procesadora Avicola Pollo A S.A.S.</t>
  </si>
  <si>
    <t>Rechazar la solicitud de admisión al proceso de liquidación judicial simplificado presentada por el representante legal de la sociedad PROCESADORA AVICOLA POLLO A S.A.S., identificada con NIT 901.024.339-3, por las razones expuestas en la parte motiva de esta providencia. Evaluados los documentos suministrados por el representante legal, mediante los cuales invoca la admisión a un proceso de  insolvencia en la modalidad de liquidación judicial simplificado de la sociedad PROCESADORA AVICOLA POLLO A S.A.S., se establece que la solicitud de admisión no cumple con los requisitos exigidos en el parágrafo 2° del artículo 49 de la Ley 1116 de 2006, para acogerse al proceso de liquidación judicial simplificado.</t>
  </si>
  <si>
    <t>Crear Publicidad Exterior S.A.S.</t>
  </si>
  <si>
    <t>Rechazar la solicitud de admisión al proceso de reorganización abreviado presentada por el representante de la sociedad CREAR PUBLICIDAD EXTERIOR S.A.S., identificada con Nit. 900.135.415, con domicilio en la ciudad de Cali, Valle del Cauca, por las razones expuesta en los antecedentes del presente auto. Evaluados los documentos suministrados por el peticionario, se establece que la solicitud de admisión no cumple con los requisitos exigidos por la Ley 1116 de 2006, en los términos en que fue reformada por la Ley 1429 de 2010, y el Decreto Legislativo 772 de 2020, para ser admitida al proceso de reorganización abreviado.</t>
  </si>
  <si>
    <t>Sandra Patricia Arias Diaz</t>
  </si>
  <si>
    <t>Rechazar la solicitud de admisión al proceso de reorganización abreviado de la persona natural comerciante Sandra Patricia Arias Diaz, identificada con la cedula de ciudadanía No. 66.953.488, y domicilio la ciudad de Cali, por las razones expuesta en los antecedentes del presente auto. Evaluados los documentos suministrados por la persona natural comerciante, se estableció que, la solicitud de admisión no cumple a cabalidad con los requisitos exigidos por la Ley 1116 de 2006, en los términos en que fue reformada por la Ley 1429 de 2010, ni con lo dispuesto en el Decreto Legislativo 772 de 2020, respecto del requisito de completitud, para ser admitida al proceso de reorganización abreviado.</t>
  </si>
  <si>
    <t>GYC Instrumentación S.A.S.</t>
  </si>
  <si>
    <t>Rechazar la solicitud de admisión al proceso de reorganización abreviado presentada por la sociedad GYC INSTRUMENTACIÓN S.A.S., con NIT. 900.730.269-0 y domicilio en la ciudad de Cali, Valle del Cauca,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 Cuando el requerimiento no sea respondido oportunamente o la respuesta no contenga las informaciones o explicaciones pedidas, será rechazada la solicitud.</t>
  </si>
  <si>
    <t>Publicidad Movil de Colombia S.A.S.</t>
  </si>
  <si>
    <t>Rechazar la solicitud de admisión a negociación de emergencia de un acuerdo de reorganización de la sociedad PUBLICIDAD MOVIL DE COLOMBIA S.A.S., NIT 900780051. Verificada la información suministrada por el deudor, se considera que la solicitud no cumple con los requisitos exigidos en el Decreto 560 de 2020, para dar inicio a la negociación de emergencia de un acuerdo de reorganización.</t>
  </si>
  <si>
    <t>Pacific Textil Group S.A.S.</t>
  </si>
  <si>
    <t>Rechazar la solicitud de admisión al proceso de negociación de emergencia de un acuerdo de reorganización de la PACIFIC TEXTIL GROUP SAS,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t>
  </si>
  <si>
    <t>Proveeduria Mundial S.A.S.</t>
  </si>
  <si>
    <t xml:space="preserve">Rechazar la solicitud de admisión al proceso de negociación de emergencia de un acuerdo de reorganización presentado por el representante legal de la sociedad PROVEEDURIA MUNDIAL S.A.S., con NIT. 900690424,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 </t>
  </si>
  <si>
    <t>Empaques Moldeados S.A.S.</t>
  </si>
  <si>
    <t>Rechazar la solicitud de decretar la admisión a un proceso de liquidación judicial de la sociedad Empaques Moldeados S.A.S., identificada con NIT 900.497.993, por las razones expuestas en la parte motiva de esta providencia. Verificado el Sistema de Gestión Documental de la Entidad, se establece que la solicitante, dentro del término concedido para subsanar la petición, no allegó la información requerida por el Despacho, razón por la cual se rechazará la solicitud de admisión al proceso de liquidación judicial simplificado.</t>
  </si>
  <si>
    <t>Oscar Fernández Castro</t>
  </si>
  <si>
    <t>Rechazar la solicitud de admisión al proceso de reorganización presentada por la sociedad Oscar Fernández Castro.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términos."…"Cuando el requerimiento no sea respondido oportunamente o la respuesta no contenga las informaciones o explicaciones pedidas, será rechazada la solicitud.”</t>
  </si>
  <si>
    <t>Certificadora Biotropico S.A.S.</t>
  </si>
  <si>
    <t>2022-03-002629</t>
  </si>
  <si>
    <t>RECHAZAR, la solicitud de admisión al proceso de reorganización presentada por el abogado Diego Fernando Arias M, en carácter de apoderado de la sociedad CERTIFICADORA BIOTROPICO S.A.S., por lo expuesto en las consideraciones del presente proveído. En ese orden de ideas, evaluada la información y demás documentos aportados, este Despacho considera que, la solicitud de admisión no cumple con los requisitos exigidos por la Ley 1116 de 2006, en los términos en que fue reformada por la Ley 1429 de 2010, por ende, tampoco cumplió con el requisito de completitud exigido en el Decreto Legislativo 772 de 2020, para ser admitido al proceso de reorganización, por lo cual, se rechazara la solicitud.</t>
  </si>
  <si>
    <t>Los Autos La Sabana S.A.S.</t>
  </si>
  <si>
    <t>2022-01-121499</t>
  </si>
  <si>
    <t>Rechazar la solicitud de admisión al proceso de reorganización de la sociedad Los Autos La Sabana SAS, identificada con Nit 900.408.981-8 con domicilio en la ciudad de Bogotá D.C., por las razones expuesta en los antecedentes del presente auto. Evaluados los documentos suministrados por el peticionario, se establece que la solicitud de admisión no cumple con los requisitos exigidos por la Ley 1116 de 2006, en los términos en que fue reformada por la Ley 1429 de 2010, para ser admitida al proceso de reorganización.</t>
  </si>
  <si>
    <t>Alba Liria Estrada Rada</t>
  </si>
  <si>
    <t>Rechazar la solicitud de admisión al proceso 2021-0 1-695309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términos."…"Cuando el requerimiento no sea respondido oportunamente o la respuesta no contenga las informaciones o explicaciones pedidas, será rechazada la solicitud.”</t>
  </si>
  <si>
    <t>Eugenio Franco Delgado</t>
  </si>
  <si>
    <t>Rechazar la solicitud de admisión al proceso de reorganización de la persona natural no comerciante, Eugenio Franco Delgado, identificado con cédula de ciudadanía No. 10.090.558 con domicilio en la ciudad de Bogotá, por las razones expuesta en los antecedentes del presente auto. Evaluados los documentos suministrados por el peticionario, se establece que la solicitud de admisión no cumple con los requisitos exigidos por la Ley 1116 de 2006, en los términos en que fue reformada por la Ley 1429 de 2010, para ser admitida al proceso de reorganización.</t>
  </si>
  <si>
    <t>Maquinados Medellin S.A.S.</t>
  </si>
  <si>
    <t>2022-02-007525</t>
  </si>
  <si>
    <t>Rechazar la solicitud presentada por el Juan Carlos Noreña Quintero, apoderado del señor Gildardo Albeiro Quintero García, socio de la empresa MAQUINADOS MEDELLIN SAS., con NIT 900.592.275, por las razones expuestas en la parte considerativa de esta providencia. Debe tenerse en cuenta que una de las consecuencias del proceso de liquidación de una sociedad es la cancelación de su matrícula mercantil. Es a partir de la fecha en la que se inscribe dicha cancelación en el registro mercantil que desaparece definitivamente la persona jurídica, cosa que ocurrió en el presente caso desde el 8 de noviembre de 2016. En consecuencia, actualmente no existe persona jurídica alguna sobre la cual se pueda adelantar el proceso de liquidación en los términos del artículo 49 de la Ley 1116 de 2006.
Además, se observó que la solicitud de liquidación fue presentada por el apoderado de un accionista de la compañía. Al respecto, es necesario precisar que de acuerdo con el artículo 49 de la ley 1116 de 2006, los socios no se encuentran legitimados para presentar la solicitud de liquidación judicial de una sociedad.
Teniendo en cuenta lo anterior, se procederá a rechazar la solicitud de liquidación presentada por el doctor Juan Carlos Noreña Quintero.</t>
  </si>
  <si>
    <t>Gestión y Desarrollo</t>
  </si>
  <si>
    <t>2022-01-124980</t>
  </si>
  <si>
    <t>Rechazar la solicitud de admisión al proceso de reorganización de Gestión y Desarrollo con NIT 830.049.060, por las razones expuestas en la parte considerativa de la presente providencia. Por lo señalado, este Despacho dará aplicación a lo dispuesto en el artículo 90 del Código General del Proceso, rechazando la solicitud presentada, por cuanto carece de competencia para conocer del trámite. En consecuencia, remitirá el expediente a la Oficina de Reparto de los Jueces Civiles del Circuito de Bogotá para lo de su competencia.</t>
  </si>
  <si>
    <t>Frozen Wear S.A.S. En Liquidación</t>
  </si>
  <si>
    <t>2022-INS-721</t>
  </si>
  <si>
    <t xml:space="preserve">Inadmitir la solicitud de decretar la liquidación judicial de la sociedad Frozen Wear S.A.S. En Liquidación, identificada con NIT 900.726.525, por las razones expuestas en la parte motiva de esta providencia. Evaluados los documentos suministrados por la representante legal, mediante los cuales invoca la admisión a un proceso de insolvencia en la modalidad de liquidación judicial de la sociedad Frozen Wear S.A.S. En Liquidación, se establece que la solicitud de admisión no cumple con los requisitos exigidos en el artículo 49, parágrafo 2º. de la Ley 1116 de 2006 y párrafo 65 del Decreto 2101 de 2016, para acogerse al proceso. </t>
  </si>
  <si>
    <t>Lemoine Editores S.A.S.</t>
  </si>
  <si>
    <t>2022-NS-729</t>
  </si>
  <si>
    <t>Inadmitir la solicitud de decretar la liquidación judicial de la sociedad Lemoine Editores S.A.S., identificada con NIT 830.093.518, por las razones expuestas en la parte motiva de esta providencia. Evaluados los documentos suministrados por la representante legal, mediante los cuales invoca la admisión a un proceso de insolvencia en la modalidad de liquidación judicial de la sociedad Lemoine Editores S.A.S., se establece que la solicitud de admisión no cumple con los requisitos exigidos en el artículo 49, parágrafo 2º. de la Ley 1116 de 2006 y párrafo 65 del Decreto 2101 de 2016, para acogerse al proceso. Por las consideraciones anteriores, el Despacho procederá a inadmitir la solicitud de liquidación judicial y, en consecuencia, al tenor de lo previsto en el artículo 90 del Código General del Proceso, la solicitante contará con un término de cinco (5) días para subsanar su solicitud.</t>
  </si>
  <si>
    <t>ASECAF S.A.S</t>
  </si>
  <si>
    <t>2022-01-136399</t>
  </si>
  <si>
    <t>Rechazar la solicitud presentada por el apoderado de Liberty Seguros S.A en el sentido de declarar la apertura del proceso de reorganización empresarial de la sociedad ASECAF S.A. por las razones expuestas en la parte considerativa de la presente providencia. Así las cosas, el Despacho no tiene certeza sobre la condición manifestada por el solicitante, toda vez que no aportó documentos idóneos que prueben la calidad del acreedor, en los términos señalados. En consecuencia, será rechazada su solicitud.</t>
  </si>
  <si>
    <t>Construservicios S.A.S</t>
  </si>
  <si>
    <t>2022-01-136432</t>
  </si>
  <si>
    <t>Rechazar la solicitud presentada por el apoderado de Liberty Seguros S.A en el sentido de declarar la apertura del proceso de reorganización empresarial de la sociedad Construservicios S.A.S. por las razones expuestas en la parte considerativa de la presente providencia. Así las cosas, el Despacho no tiene certeza sobre la condición manifestada por el solicitante, toda vez que no aportó documentos idóneos que prueben la calidad del acreedor, en los términos señalados. En consecuencia, será rechazada su solicitud.</t>
  </si>
  <si>
    <t>Colmundo Radio S.A. La Cadena de la Paz</t>
  </si>
  <si>
    <t>2022-01-136489</t>
  </si>
  <si>
    <t>Rechazar la solicitud presentada por Julian Antonio Zapata Rodas en el sentido de declarar la apertura del proceso de reorganización empresarial en los términos de la ley 1116 de 2006 a la sociedad Colmundo Radio S.A. Cadena De La Paz, por las razones expuestas en la parte considerativa de la presente providencia. el peticionario no acreditó los elementos probatorios señalados en las normas antes mencionadas, los cuales son requisitos necesarios para dar trámite a la solicitud.</t>
  </si>
  <si>
    <t>Box Production Design S.A.S.</t>
  </si>
  <si>
    <t>2022-01-137299</t>
  </si>
  <si>
    <t>Rechazar la solicitud de admisión al proceso de Reorganización de la sociedad Box Production Design Sociedad por Acciones Simplificadas. identificada con NIT 900.131.093-1, por las razones expuestas en la parte considerativa de la presente providencia. Evaluados los documentos suministrados por la sociedad solicitante, se establece que la solicitud de admisión no cumple con los requisitos exigidos por la Ley 1116 de 2006, en los términos en que fue reformada por la Ley 1429 de 2010, para ser admitida al proceso de reorganización, tal como quedó indicado en los antecedentes.</t>
  </si>
  <si>
    <t>Barbosa Mantilla Acevedo Consultores S.A.S.</t>
  </si>
  <si>
    <t>Rechazar la solicitud de admisión al proceso de reorganización de la sociedad Barbosa Mantilla Acevedo Consultores S.A.S., identificada con NIT 900503517-1, domiciliada en la ciudad de Caucasia (Antioquia), por las razones expuesta en los antecedentes del presente auto. Evaluados los documentos suministrados por el peticionario, se establece que la solicitud de admisión no cumple con los requisitos exigidos por la Ley 1116 de 2006, en los términos en que fue reformada por la Ley 1429 de 2010, para ser admitida al proceso de reorganización.</t>
  </si>
  <si>
    <t>Inadmitir la solicitud de decretar la liquidación judicial de la sociedad Lejadesh Ingeniería S.A.S. En Liquidación, identificada con NIT 900.220.046, por las razones expuestas en la parte motiva de esta providencia. Evaluados los documentos suministrados por la representante legal, mediante los cuales invoca la admisión a un proceso de insolvencia en la modalidad de liquidación judicial de la sociedad Lejadesh Ingeniería S.A.S. En Liquidación, se establece que la solicitud de admisión no cumple con los requisitos exigidos en el artículo 49, parágrafo 2º. de la Ley 1116 de 2006 y párrafo 65 del Decreto 2101 de 2016, para acogerse al proceso. Por las consideraciones anteriores, el Despacho procederá a inadmitir la solicitud de liquidación judicial y, en consecuencia, al tenor de lo previsto en el artículo 90 del Código General del Proceso, la solicitante contará con un término de cinco (5) días para subsanar su solicitud.</t>
  </si>
  <si>
    <t>Inadmitir la solicitud de decretar la liquidación judicial de la sociedad Postal Aerofast Colombia S.A. En Liquidación, identificada con NIT 832.000.432, por las razones expuestas en la parte motiva de esta providencia. Evaluados los documentos suministrados por la representante legal, mediante los cuales invoca la admisión a un proceso de insolvencia en la modalidad de liquidación judicial de la sociedad Postal Aerofast Colombia S.A. En Liquidación, se establece que la solicitud de admisión no cumple con los requisitos exigidos en el artículo 49, parágrafo 2º. de la Ley 1116 de 2006 y párrafo 65 del Decreto 2101 de 2016, para acogerse al proceso. Por las consideraciones anteriores, el Despacho procederá a inadmitir la solicitud de liquidación judicial y, en consecuencia, al tenor de lo previsto en el artículo 90 del Código General del Proceso, la solicitante contará con un término de cinco (5) días para subsanar su solicitud.</t>
  </si>
  <si>
    <t>Lina Marcela Aranda Gamboa</t>
  </si>
  <si>
    <t>Rechazar la solicitud de admisión al proceso de reorganización de la persona natural comerciante Lina Marcela Aranda Gamboa, identificada con cédula 1.098.702.728 con domicilio y dirección de notificación, en la carrera 10 número 1 – 15 de la ciudad de Cajicá (Cundinamarca), por las razones expuesta en los antecedentes del presente Auto.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términos."…"Cuando el requerimiento no sea respondido oportunamente o la respuesta no contenga las informaciones o explicaciones pedidas, será rechazada la solicitud”.</t>
  </si>
  <si>
    <t>Esteban Cobo S.A.S.</t>
  </si>
  <si>
    <t>2022-INS-730</t>
  </si>
  <si>
    <t>Inadmitir la solicitud de decretar la liquidación judicial de la sociedad Esteban Cobo S.A.S., identificada con NIT 830.126.381-4, por las razones expuestas en la parte motiva de esta providencia. Evaluados los documentos suministrados por el representante legal de la sociedad Esteban Cobo S.A.S., mediante los cuales invoca la admisión de la sociedad a un proceso de insolvencia en la modalidad de liquidación judicial, se establece que la solicitud no cumple con los requisitos exigidos en el artículo 49, parágrafo 2º. de la Ley 1116 de 2006, para acogerse al proceso. Por las consideraciones anteriores, el Despacho procederá a inadmitir la solicitud de liquidación judicial y, en consecuencia, al tenor de lo previsto en el artículo 90 del Código General del Proceso, el solicitante contará con un término de cinco (5) días para subsanar su solicitud.</t>
  </si>
  <si>
    <t>Nohora Inés Sosa Guecha PNNC</t>
  </si>
  <si>
    <t>Rechazar la solicitud de decretar la admisión a un proceso de liquidación judicial simplificado de la señora Nohora Inés Sosa Guecha, por las razones expuestas en la parte motiva de esta providencia. atendiendo las circunstancias mencionadas por la deudora en la solicitud, el trámite conveniente para resolver su situación de cesación de pagos corresponde al del régimen de insolvencia de persona natural no comerciante establecido en los artículos 532 y siguientes del Código General del Proceso, toda vez que, a la fecha de la solicitud, no se cumple la condición de controlante.</t>
  </si>
  <si>
    <t>Jimenez Bermudez Ochoa &amp; CIA S.A.S. Panificadora El Paraiso</t>
  </si>
  <si>
    <t>2022-INS-761</t>
  </si>
  <si>
    <t>Inadmitir la solicitud de liquidación judicial presentada por el representante legal de la sociedad Jiménez Bermúdez Ochoa y Cia SAS Panificadora el Paraiso identificada con NIT 890.934.961, por las razones expuestas en la parte motiva de esta providencia. Evaluados los documentos suministrados por el representante legal, mediante los cuales invoca la admisión a un proceso de insolvencia en la modalidad de liquidación judicial de la sociedad JIMENEZ BERMUDEZ OCHOA Y CIA SAS PANIFICADORA EL PARAISO, se establece que la solicitud de admisión no cumple con los requisitos exigidos en, el artículo 49, parágrafo 2º. de la Ley 1116 de 2006, para acogerse al proceso. Por las consideraciones anteriores, el Despacho procederá a inadmitir la solicitud de liquidación judicial y, en consecuencia, al tenor de lo previsto en el artículo 90 del Código General del Proceso, el solicitante contará con un término de cinco (5) días para subsanar su solicitud.</t>
  </si>
  <si>
    <t>MARZO 2022</t>
  </si>
  <si>
    <t>Ganadería San José Ltda</t>
  </si>
  <si>
    <t>2022-04-002399</t>
  </si>
  <si>
    <t>Rechazar la solicitud de admisión al proceso de reorganización de la sociedad Ganadería San José Limitada, por las razones expuestas en la parte considerativa de la presente providencia. Así las cosas, considera el despacho que el solicitante i) no dio cumplimiento al requerimiento realizado mediante oficio No. 630-000969 del 10 de marzo de 2022 y; ii) no logra acreditar que cuenta con la legitimación necesaria para la presentación de la solicitud de admisión al proceso concursal en los términos de la ley 1116 de 2006. En consecuencia, el despacho procederá a rechazar la solicitud de admisión al proceso de reorganización ordinario. Lo anterior sin perjuicio de posibilidad del deudor de volver a presentar la solicitud en cualquier momento, previo cumplimiento de los requisitos legales.</t>
  </si>
  <si>
    <t>TOTAL REORGANIZACIÓN PJ ENERO 2022</t>
  </si>
  <si>
    <t>TOTAL REORGANIZACIÓN PJ FEBRERO 2022</t>
  </si>
  <si>
    <t>TOTAL REORGANIZACIÓN PJ MARZO 2022</t>
  </si>
  <si>
    <t>TOTAL REORGANIZACIÓN PJ ABRIL 2022</t>
  </si>
  <si>
    <t>TOTAL REORGANIZACIÓN PJ MAYO 2022</t>
  </si>
  <si>
    <t>TOTAL REORGANIZACIÓN PJ JUNIO 2022</t>
  </si>
  <si>
    <t>TOTAL REORGANIZACIÓN PJ JULIO 2022</t>
  </si>
  <si>
    <t>TOTAL REORGANIZACIÓN PJ AGOSTO 2022</t>
  </si>
  <si>
    <t>TOTAL REORGANIZACIÓN PJ SEPTIEMBRE 2022</t>
  </si>
  <si>
    <t>TOTAL REORGANIZACIÓN PJ OCTUBRE 2022</t>
  </si>
  <si>
    <t>TOTAL REORGANIZACIÓN PJ NOVIEMBRE 2022</t>
  </si>
  <si>
    <t>TOTAL REORGANIZACIÓN PJ DICIEMBRE 2022</t>
  </si>
  <si>
    <t>ENERO 2022</t>
  </si>
  <si>
    <t>FEBRERO 2022</t>
  </si>
  <si>
    <t>ABRIL 2022</t>
  </si>
  <si>
    <t>MAYO 2022</t>
  </si>
  <si>
    <t>JUNIO 2022</t>
  </si>
  <si>
    <t>JULIO 2022</t>
  </si>
  <si>
    <t>AGOSTO 2022</t>
  </si>
  <si>
    <t>SEPTIEMBRE 2022</t>
  </si>
  <si>
    <t>OCTUBRE 2022</t>
  </si>
  <si>
    <t>NOVIEMBRE 2022</t>
  </si>
  <si>
    <t>DICIEMBRE 2022</t>
  </si>
  <si>
    <t>TOTAL LIQUIDACIÓN ENERO 2022</t>
  </si>
  <si>
    <t>TOTAL LIQUIDACIÓN FEBRERO 2022</t>
  </si>
  <si>
    <t>TOTAL LIQUIDACIÓN MARZO 2022</t>
  </si>
  <si>
    <t>TOTAL LIQUIDACIÓN ABRIL 2022</t>
  </si>
  <si>
    <t>TOTAL LIQUIDACIÓN MAYO 2022</t>
  </si>
  <si>
    <t>TOTAL LIQUIDACIÓN JUNIO 2022</t>
  </si>
  <si>
    <t>TOTAL LIQUIDACIÓN JULIO 2022</t>
  </si>
  <si>
    <t>TOTAL LIQUIDACIÓN AGOSTO 2022</t>
  </si>
  <si>
    <t>TOTAL LIQUIDACIÓN SEPTIEMBRE 2022</t>
  </si>
  <si>
    <t>TOTAL LIQUIDACIÓN OCTUBRE 2022</t>
  </si>
  <si>
    <t>TOTAL LIQUIDACIÓN NOVIEMBRE 2022</t>
  </si>
  <si>
    <t>TOTAL LIQUIDACIÓN DICIEMBRE 2022</t>
  </si>
  <si>
    <t>Inrale S.A.</t>
  </si>
  <si>
    <t>2022-06-002211</t>
  </si>
  <si>
    <t>25/03/22</t>
  </si>
  <si>
    <t>1/04/22</t>
  </si>
  <si>
    <t>RECHAZAR, la solicitud de admisión al proceso de liquidación judicial de la sociedad INRALE SA presentado por el Apoderado Especial de la sociedad CONCREMOVL SAS NIT 8303.512.347 en calidad de acreedor, por las razones expuestas en la parte motiva de la presente providencia. Evaluados los documentos suministrados por parte del Apoderado PABLO MAURICIO SERRANO RANGEL de la sociedad CONCREMOVIL S.A.S, se establece que la solicitud de admisión no cumple con los requisitos exigidos por la Ley 1116 de 2006 en especial Articulo 49.5, para ser admitida al proceso de Liquidación Judicial.</t>
  </si>
  <si>
    <t>Bracol Group S.A.S</t>
  </si>
  <si>
    <t>Rechazar la solicitud de admisión al proceso de reorganización de la sociedad Bracol Group S.A.S, con NIT 900.455.279-5 con domicilio en la ciudad de Arauca, por las razones expuesta en los antecedentes del presente auto. Evaluados los documentos suministrados por la el solicitante, se considera que la solicitud de admisión no cumple con los requisitos exigidos por la Ley 1116 de 2006, en los términos en que fue reformada por la Ley 1429 de 2010, y el Decreto 772 de 2020, para ser admitida al proceso de Reorganización Abreviado.</t>
  </si>
  <si>
    <t>Inversiones Hatogrande S.A.S</t>
  </si>
  <si>
    <t>Rechazar la solicitud de admisión al proceso de reorganización de la sociedad Inversiones Hatogrande SAS. identificada con NIT 800.118.321, con domicilio en la ciudad de Bogotá Calle 94 No 19-71, por las razones expuesta en los antecedentes del presente auto. Evaluados los documentos suministrados por la sociedad solicitante, se establece que la solicitud de admisión no cumple con los requisitos exigidos por la Ley 1116 de 2006, en los términos en que fue reformada por la Ley 1429 de 2010, para ser admitida al proceso de reorganización.</t>
  </si>
  <si>
    <t>Colombiana de Minerales S.A.S.</t>
  </si>
  <si>
    <t>Rechazar la solicitud de apertura al Proceso de Reorganización de Colombiana de Minerales S.A.S identificada con NIT 820.003.767,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términos."…"Cuando el requerimiento no sea respondido oportunamente o la respuesta no contenga las informaciones o explicaciones pedidas, será rechazada la solicitud.</t>
  </si>
  <si>
    <t>Galeano Oviedo y Asociados Zona Franca S.A.S.</t>
  </si>
  <si>
    <t>2022-INS-777</t>
  </si>
  <si>
    <t>30/03/22</t>
  </si>
  <si>
    <t>4/04/22</t>
  </si>
  <si>
    <t xml:space="preserve">Inadmitir la solicitud de liquidación judicial presentada por el representante legal de la sociedad GALEANO OVIEDO Y ASOCIADOS ZONA FRANCA S.A.S. identificada con NIT 900.966.687, por las razones expuestas en la parte motiva de esta providencia Evaluados los documentos suministrados por el Representante Legal, mediante los cuales invoca la admisión a un proceso de insolvencia en la modalidad de liquidación judicial de la sociedad GALEANO OVIEDO Y ASOCIADOS ZONA FRANCA S.A.S., se establece que la solicitud de admisión no cumple con los requisitos exigidos en la Ley 1116 de 2006 y demás normas que la modifican y adicionan, para acogerse al proceso. .  </t>
  </si>
  <si>
    <t>Empresa Comercializadora de Productos S.A.S. En Liquidación</t>
  </si>
  <si>
    <t>2/03/22</t>
  </si>
  <si>
    <t>14/03/22</t>
  </si>
  <si>
    <t>6/04/22</t>
  </si>
  <si>
    <t>Rechazar la solicitud de decretar la liquidación judicial simplificada de la sociedad Empresa Comercializadora de Productos S.A.S. en Liquidación, identificada con NIT 900.310.315-1, por las razones expuestas en la parte motiva de esta providencia. Evaluados los documentos suministrados por la representante legal, mediante los cuales invoca la admisión a un proceso de insolvencia en la modalidad de liquidación judicial simplificado de la sociedad Empresa Comercializadora de Productos S.A.S. en Liquidación, el Despacho establece que la solicitud de admisión no cumple con los requisitos exigidos en el parágrafo 2° del artículo 49 de la Ley 1116 de 2006, para acogerse al proceso.</t>
  </si>
  <si>
    <t>M2S Contratistas S.A.S.</t>
  </si>
  <si>
    <t>2022-01-203104</t>
  </si>
  <si>
    <t>8/12/21</t>
  </si>
  <si>
    <t>21/01/22</t>
  </si>
  <si>
    <t>05/04/22</t>
  </si>
  <si>
    <t>Rechazar la solicitud de decretar la apertura a un proceso de liquidación judicial de la sociedad M2S Contratistas S.A.S., identificada con NIT 900.609.230-8, por las razones expuestas en la parte considerativa de esta providencia. Revisado el Módulo de Insolvencia MI, así como el Sistema de Gestión Documental de la Entidad, se establece que el representante legal de la sociedad M2S Contratistas S.A.S., no aportó los documentos exigidos por la Ley 1116 de 2006, así como tampoco elevó la solicitud a través del aplicativo MI, razón por la cual se rechazará la solicitud de admisión a un proceso de liquidación judicial de la sociedad M2S Contratistas S.A.S.</t>
  </si>
  <si>
    <t>Distrialiados Colombia S.A.S.</t>
  </si>
  <si>
    <t>2022-INS-737</t>
  </si>
  <si>
    <t>3/03/22</t>
  </si>
  <si>
    <t>Inadmitir la solicitud de decretar la liquidación judicial de la sociedad Distrialiados Colombia S.A.S., identificada con NIT 901.139.863-6, por las razones expuestas en la parte motiva de esta providencia. Evaluados los documentos suministrados por el representante legal de la sociedad Distrialiados Colombia S.A.S., mediante los cuales invoca la admisión de la sociedad a un proceso de insolvencia en la modalidad de liquidación judicial, se establece que la solicitud no cumple con los requisitos exigidos en el artículo 49, parágrafo 2º. de la Ley 1116 de 2006, para acogerse al proceso. Por las consideraciones anteriores, el Despacho procederá a inadmitir la solicitud de liquidación judicial y, en consecuencia, al tenor de lo previsto en el artículo 90 del Código General del Proceso, el solicitante contará con un término de cinco (5) días para subsanar su solicitud.</t>
  </si>
  <si>
    <t>Gustavo Adolfo Quevedo Amaris</t>
  </si>
  <si>
    <t>2022-01-225440</t>
  </si>
  <si>
    <t>Rechazar la solicitud de admisión al proceso de Reorganización de la Gustavo Adolfo Quevedo Amaris, persona natural no comerciante, identificado con cédula 92.516.474, por las razones expuestas en la parte considerativa de la presente providencia. Evaluados los documentos suministrados por la sociedad solicitante, se establece que la solicitud de admisión no cumple con los requisitos exigidos por la Ley 1116 de 2006, en los términos en que fue reformada por la Ley 1429 de 2010, para ser admitida al proceso de reorganización, tal como quedó indicado en los antecedentes.</t>
  </si>
  <si>
    <t>Titanic BTL S.A.S.</t>
  </si>
  <si>
    <t>Rechazar la solicitud de admisión al proceso de Reorganización de la Sociedad Titanic BTL S.A.S., identificada con NIT 830.050.107-4, por las razones expuestas en la parte considerativa de la presente providencia. Evaluados los documentos suministrados por la sociedad solicitante, se establece que La solicitud de admisión no cumple con los requisitos exigidos por la Ley 1116 de 2006, en los términos en que fue reformada por la Ley 1429 de 2010, para ser admitida al proceso de reorganización, tal como quedó indicado en los antecedentes. Advierte el Despacho que los poderes deben cumplir con los requisitos establecido en el articúlalo 74 del Código General del Proceso y de conformidad con lo establecido en el artículo 76 del citado código, el poder termina con la radicación en secretaría del escrito en virtud del cual se revoque o se designe otro apoderado, a menos que el nuevo poder se hubiese otorgado para recursos o gestiones determinadas dentro del proceso.</t>
  </si>
  <si>
    <t>Wires Technologies S.A.S.</t>
  </si>
  <si>
    <t>Rechazar la solicitud de admisión al proceso de reorganización de la sociedad WIRES TECHNOLOGIES SAS NIT 900.257.563, presenta virtualmente mediante radicado 2022-01-042854 del 31.01.2022 Proces. 2022 INS 630,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términos."…"Cuando el requerimiento no sea respondido oportunamente o la respuesta no contenga las informaciones o explicaciones pedidas, será rechazada la solicitud.”</t>
  </si>
  <si>
    <t>2022-INS-758</t>
  </si>
  <si>
    <t>23/03/22</t>
  </si>
  <si>
    <t>8/04/22</t>
  </si>
  <si>
    <t>Inadmitir la solicitud de decretar la liquidación judicial de la sociedad Rompiendo Esquemas S.A.S., identificada con NIT 900.216.617, por las razones expuestas en la parte motiva de esta providencia. Evaluados los documentos suministrados por el representante legal, mediante los cuales invoca la admisión a un proceso de insolvencia en la modalidad de liquidación judicial de la sociedad Rompiendo Esquemas S.A.S., se establece que la solicitud de admisión no cumple con los requisitos exigidos en el artículo 49, parágrafo 2º. de la Ley 1116 de 2006 y párrafo 65 Decreto 2101 de 2016, para acogerse al proceso. Por las consideraciones anteriores, el Despacho procederá a inadmitir la solicitud de liquidación judicial y, en consecuencia, al tenor de lo previsto en el artículo 90 del Código General del Proceso, el solicitante contará con un término de cinco (5) días para subsanar su solicitud.</t>
  </si>
  <si>
    <t>Tempo Group S.A.S.</t>
  </si>
  <si>
    <t>2022-INS-760</t>
  </si>
  <si>
    <t>24/03/22</t>
  </si>
  <si>
    <t>Inadmitir la solicitud de decretar la liquidación judicial de la sociedad Tempo Group S.A.S., identificada con NIT 800.089.535, por las razones expuestas en la parte motiva de esta providencia. Evaluados los documentos suministrados por el representante legal, mediante los cuales invoca la admisión a un proceso de insolvencia en la modalidad de liquidación judicial de la sociedad Tempo Group S.A.S., se establece que la solicitud de admisión no cumple con los requisitos exigidos en el artículo 49, parágrafo 2º. de la Ley 1116 de 2006 y párrafo 65 Decreto 2101 de 2016, para acogerse al proceso. Por las consideraciones anteriores, el Despacho procederá a inadmitir la solicitud de liquidación judicial y, en consecuencia, al tenor de lo previsto en el artículo 90 del Código General del Proceso, el solicitante contará con un término de cinco (5) días para subsanar su solicitud.</t>
  </si>
  <si>
    <t>Nutrisport Colombia S.A.S</t>
  </si>
  <si>
    <t>2022-INS-750</t>
  </si>
  <si>
    <t>16/03/22</t>
  </si>
  <si>
    <t>Inadmitir la solicitud de decretar la liquidación judicial de la sociedad Nutrisport Colombia S.A.S., identificada con NIT 900.127.833-1, por las razones expuestas en la parte motiva de esta providencia. Evaluados los documentos suministrados por el representante legal de la sociedad Nutrisport Colombia S.A.S., mediante los cuales invoca la admisión de la sociedad a un proceso de insolvencia en la modalidad de liquidación judicial, se establece que la solicitud no cumple con los requisitos exigidos en el artículo 49, parágrafo 2º. de la Ley 1116 de 2006, para acogerse al proceso. Por las consideraciones anteriores, el Despacho procederá a inadmitir la solicitud de liquidación judicial y, en consecuencia, al tenor de lo previsto en el artículo 90 del Código General del Proceso, el solicitante contará con un término de cinco (5) días para subsanar su solicitud.</t>
  </si>
  <si>
    <t>Korpa S.A.S</t>
  </si>
  <si>
    <t>2022-03-004152</t>
  </si>
  <si>
    <t>RECHAZAR la solicitud de admisión al proceso de reorganización abreviado de que trata el Decreto Legislativo 772 de 2020, de la sociedad KORPA S.A.S., identificada con NIT 900.868.397, por lo expuesto en las consideraciones del presente proveído.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 Cuando el requerimiento no sea respondido oportunamente o la respuesta no contenga las informaciones o explicaciones pedidas, será rechazada la solicitud.</t>
  </si>
  <si>
    <t>Vanessa Vinasco Ocampo</t>
  </si>
  <si>
    <t>2022-03-004154</t>
  </si>
  <si>
    <t>RECHAZAR la solicitud de admisión de la señora VANESSA VINASCO OCAMPO, identificada con C.C. 29686548, al proceso de reorganización abreviado, de que trata el Decreto Legislativo 772 de 2020, por lo expuesto en las consideraciones del presente proveído. ARTÍCULO 14. ADMISIÓN O RECHAZO DE LA SOLICITUD DE INICIO DEL PROCESO. Recibida la solicitud de inicio de un proceso de reorganización, el juez del concurso verificará el cumplimiento de los supuestos y requisitos legales necesarios para su presentación y trámite, y si está ajustada a la ley, la aceptará dentro de los tres (3) días siguientes a su presentación.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
Cuando el requerimiento no sea respondido oportunamente o la respuesta no contenga las informaciones o explicaciones pedidas, será rechazada la solicitud.</t>
  </si>
  <si>
    <t>Ingrid Guadalupe Egred Angulo</t>
  </si>
  <si>
    <t>2022-03-004155</t>
  </si>
  <si>
    <t xml:space="preserve">	RECHAZAR la solicitud de admisión al proceso de liquidación judicial simplificado de la persona natural comerciante INGRID GUADALUPE EGRED ANGULO, identificada con cédula de ciudadanía No. 31.922.445, por lo expuesto en las consideraciones del presente proveído. En relación con la solicitud que nos ocupa, es preciso reiterar que, la solicitud de admisión al proceso de liquidación judicial simplificado de la persona natural comerciante INGRID GUADALUPE EGRED ANGULO, no cumple con lo dispuesto en el Decreto Legislativo 772 de 2020 y con los requisitos de la Ley 1116 de 2006.	</t>
  </si>
  <si>
    <t>Transportadora y Comercializadora S.A. - Transa S.A.</t>
  </si>
  <si>
    <t>RECHAZAR la solicitud de admisión al proceso de reorganización abreviado de la sociedad TRANSPORTADORA Y COMERCIALIZADORA S.A.- TRANSA S.A., identificada con NIT 805030737-8, con domicilio en la ciudad de Cali - Valle del Cauca, por las razones expuesta en los antecedentes del presente auto. Evaluados los documentos suministrados por la sociedad solicitante, se establece que la solicitud de admisión no cumple con los requisitos exigidos en el Decreto Legislativo772 de 2020 y la Ley 1116 de 2006, en los términos en que fue reformada por la Ley 1429 de 2010, para ser admitida al proceso de reorganización.</t>
  </si>
  <si>
    <t>Transportes y Construcciones JV S.A.S.</t>
  </si>
  <si>
    <t>2022-07-002190</t>
  </si>
  <si>
    <t xml:space="preserve">PRIMERO. – RECHAZAR la solicitud de admisión a un proceso de Liquidación Judicial radicada con el memorial 2019-07-005461 del 31/10/2019, de la sociedad que se denomina TRANSPORTES Y CONSTRUCCIONES JV S.A.S. identificada con NIT. 900437251, por lo expuesto en las consideraciones del presente proveído.Este Despacho hace constar según lo expresó en los antecedentes del presente escrito, que no es posible iniciar proceso alguno, teniendo en cuenta que el Deudor no aportó la información con el cumplimiento total de los requisitos exigidos por la ley para admitir a un proceso de liquidación judicial. </t>
  </si>
  <si>
    <t>Guara S.A.S.</t>
  </si>
  <si>
    <t xml:space="preserve">Rechazar la solicitud de admisión al proceso de reorganización de la sociedad Guara S.A.S.,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 "Cuando el requerimiento no sea respondido oportunamente o la respuesta no contenga las informaciones o explicaciones pedidas, será rechazada la solicitud.”				</t>
  </si>
  <si>
    <t>Colombiana de Temporales S.A.S.</t>
  </si>
  <si>
    <t>2022-INS-767</t>
  </si>
  <si>
    <t>Inadmitir la solicitud de decretar la liquidación judicial de la sociedad Colombiana de Temporales S.A.S., identificada con NIT 800.142.612, por las razones expuestas en la parte motiva de esta providencia. Evaluados los documentos suministrados por el solicitante, mediante los cuales invoca la admisión a un proceso de insolvencia en la modalidad de liquidación judicial de la sociedad Colombiana de Temporales S.A.S., se establece que la solicitud de admisión no cumple con los requisitos exigidos en el artículo 49, parágrafo 2º. de la Ley 1116 de 2006 y párrafo 65 del Decreto 2101 de 2016, para acogerse al proceso. Por las consideraciones anteriores, el Despacho procederá a inadmitir la solicitud de liquidación judicial y, en consecuencia, al tenor de lo previsto en el artículo 90 del Código General del Proceso, el representante legal contará con un término de cinco (5) días para subsanar su solicitud.</t>
  </si>
  <si>
    <t>Golox S.A.</t>
  </si>
  <si>
    <t>Rechazar la solicitud de admisión al proceso de reorganización de la sociedad Golox S.A., identificada con NIT. 830080023-2, con domicilio en la ciudad de Bogotá, por las razones expuesta en los antecedentes del presente auto. Evaluados los documentos suministrados por el solicitante, se considera que la solicitud de admisión NO cumple con los requisitos exigidos por la Ley 1116 de 2006, en los términos en que fue reformada por la Ley 1429 de 2010, y el Decreto 772 de 2020, para ser admitida al proceso de Reorganización Abreviado.</t>
  </si>
  <si>
    <t>Electricas BHG S.A.S.</t>
  </si>
  <si>
    <t>Rechazar la solicitud presentada por la representante legal de la sociedad ELECTRICAS BHG SAS, Nit. 901.073.451, en el sentido de ordenar la apertura del proceso de liquidación judicial, por las razones expuestas en la parte motiva de esta providencia. De la misma manera, según providencia 610-000643 con radicado 2022-02-008500 de marzo 23 de 2022, la cual fue notificada en estados del día 24 de marzo de 2022, se otorgó un término de cinco (5) para subsanar las deficiencias, término que venció el 31 de marzo de 2022. La respuesta al anterior requerimiento fue remitida por fuera del término legal otorgado en el auto de marzo 23 de 2022, toda vez que la respuesta debió ser presentada el 31 de marzo de 2022, día en el cual el programa M.I. no presentaba dificultad alguna para su acceso, por lo tanto, este Despacho rechazará la solicitud de admisión al proceso de liquidación judicial presentada por el señor Baltazar Hincapié Giraldo, representante legal de la sociedad ELECTRICAS BHG SAS.</t>
  </si>
  <si>
    <t xml:space="preserve">Jimenez Bermudez Ochoa &amp; CIA S.A.S.  </t>
  </si>
  <si>
    <t>Ana Lily Betancur Quintero</t>
  </si>
  <si>
    <t>2022-01-263520</t>
  </si>
  <si>
    <t>Rechazar la solicitud de admisión a un proceso de Reorganización de la persona natural comerciante, Ana Lily Betancur Quintero, identificada con cédula de ciudadanía No. 52.155.481, por las razones expuestas en la parte considerativa de la presente providencia. este Despacho advirtió a la deudora que en caso de no contar con las herramientas tecnológicas para hacer la solicitud a través del módulo o si presentaba inconvenientes técnicos, la solicitante debía comunicarse con esta Entidad a la línea (601) 220-1000 o al correo soporte@supersociedades.gov.co, tal como lo establece el inciso tercero del artículo primero de la Resolución 2021-01-309820 de mayo 10 de 2021.
La solicitante no cumplió con los presupuestos legales y reglamentarios en la presentación de la misma.
Lo anterior no obsta para que el deudor presente la solicitud con el lleno de los requisitos legales y reglamentarios, a través de los mecanismos dispuestos por la Entidad para tal fin. En caso de presentar fallas, la solicitante deberá comunicarse con esta Entidad a la línea (601) 220-1000 o al correo soporte@supersociedades.gov.co, según lo dispuesto en la Resolución 2021-01-309820 de mayo 10 de 2021.</t>
  </si>
  <si>
    <t>Inversiones Cediel Gómez S.A.S.</t>
  </si>
  <si>
    <t>2022-01-264834</t>
  </si>
  <si>
    <t>Rechazar la solicitud de apertura al Proceso de Reorganización de la sociedad Inversiones Cediel Gómez S.A.S., por las razones expuestas en la parte considerativa de la presente providencia.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 (…) "Cuando el requerimiento no sea respondido oportunamente o la respuesta no contenga las informaciones o explicaciones pedidas, será rechazada la solicitud.”</t>
  </si>
  <si>
    <t>Rechazar la solicitud de decretar la admisión a un proceso de liquidación judicial de la sociedad Rompiendo Esquemas S.A.S., identificada con NIT 900.216.617, por las razones expuestas en la parte motiva de esta providencia. Verificado el Sistema de Gestión Documental de la Entidad, se establece que el solicitante, dentro del término concedido para subsanar la petición, no allegó la información requerida por el Despacho, razón por la cual se rechazará la solicitud de admisión al proceso de liquidación judicial simplificado.</t>
  </si>
  <si>
    <t>2022-04-002987</t>
  </si>
  <si>
    <t>Rechazar la solicitud de admisión al proceso de reorganización de la sociedad Ganadería San José Limitada, por las razones expuestas en la parte considerativa de la presente providencia. Así las cosas, considera el despacho que el solicitante i) no dio cuAsí las cosas, considera el despacho que el solicitante i) no dio cumplimiento al requerimiento realizado mediante oficio No. 2022-04-002809 del 20 de abril de 2022 y; ii) no logra acreditar que cuenta con la legitimación necesaria para la presentación de la solicitud de admisión al proceso concursal en los términos de la ley 1116 de 2006. En consecuencia, el despacho procederá a rechazar la solicitud de admisión al proceso de reorganización ordinario. Lo anterior sin perjuicio de posibilidad del deudor de volver a presentar la solicitud en cualquier momento, previo cumplimiento de los requisitos legales.</t>
  </si>
  <si>
    <t>Felix Alberto Diaz Sosa</t>
  </si>
  <si>
    <t>Rechazar la solicitud de admisión al proceso de reorganización abreviado presentado por el señor Feliz Alberto Díaz Sosa, identificado con la cédula de ciudadanía número 80.416.855, persona natural comerciante, con domicilio en el municipio de Orito, Putumayo, por las razones expuestas en la parte considerativa de la presente providencia. "(…)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 "Cuando el requerimiento no sea respondido oportunamente o la respuesta no contenga las informaciones o explicaciones pedidas, será rechazada la solicitud. (…)”.</t>
  </si>
  <si>
    <t xml:space="preserve">Maria Eugenia Zambrano Chaves </t>
  </si>
  <si>
    <t>Rechazar la solicitud de admisión al proceso de reorganización abreviado presentada por la señora María Eugenia Zambrano Chaves, identificada con la cédula de ciudadanía número 41.107.163, en su condición de persona natural comerciante, con domicilio en el municipio de Orito, Putumayo, por las razones expuestas en la parte considerativa de la presente providencia. "(…) Si falta información exigida, el Juez del Concurso requerirá mediante oficio al solicitante para que dentro de los diez (10) días siguientes, complete lo que haga falta o rinda las explicaciones a que haya lugar. Este requerimiento interrumpirá los términos para que las autoridades competentes decidan. Desde la fecha en que el interesado aporte nuevos documentos e informaciones para satisfacer el requerimiento, comenzarán a correr otra vez los términos. Cuando el requerimiento no sea respondido oportunamente o la respuesta no contenga las informaciones o explicaciones pedidas, será rechazada la solicitud. (…)”. Como se dejó dicho en los antecedentes, la deudora no presentó respuesta dentro del plazo establecido y la norma citada es perentoria y no admite la concesión de plazos adicionales, por lo que, resulta forzoso el rechazo de su solicitud de admisión al proceso de reorganización abreviado.</t>
  </si>
  <si>
    <t>Ex Aire S.A.S</t>
  </si>
  <si>
    <t>2022-INS-820</t>
  </si>
  <si>
    <t xml:space="preserve">Inadmitir la solicitud de decretar la liquidación judicial de la sociedad Ex Aire S.A.S., identificada con NIT. 830.071.069-2, por las razones expuestas en la parte motiva de esta providencia. Evaluados los documentos suministrados por el representante legal de la sociedad Ex Aire S.A.S., mediante los cuales invoca la admisión de la sociedad a un proceso de insolvencia en la modalidad de liquidación judicial, se establece que la solicitud no cumple con los requisitos exigidos en el artículo 49, parágrafo 2º. de la Ley 1116 de 2006, para acogerse al proceso. Por las consideraciones anteriores, el Despacho procederá a inadmitir la solicitud de liquidación Judicial y, en consecuencia, al tenor de lo previsto en el artículo 90 del Código General del Proceso, el solicitante contará con un término de cinco (5) días para subsanar su solicitud. </t>
  </si>
  <si>
    <t>Industrias Fénix Resilientes S.A.S.</t>
  </si>
  <si>
    <t>2022-INS-775</t>
  </si>
  <si>
    <t xml:space="preserve">Inadmitir la solicitud de decretar la liquidación judicial de la sociedad Industrias Fénix Resilientes S.A.S., identificada con NIT 830.048.503-1, por las razones expuestas en la parte motiva de esta providencia. Evaluados los documentos suministrados por la representante legal de la sociedad Industrias Fénix Resilientes S.A.S., mediante los cuales invoca la admisión de la sociedad a un proceso de insolvencia en la modalidad de liquidación judicial, se establece que la solicitud no cumple con los requisitos exigidos en el artículo 49, parágrafo 2º. de la Ley 1116 de 2006, para acogerse al procesoPor las consideraciones anteriores, el Despacho procederá a inadmitir la solicitud de liquidación judicial y, en consecuencia, al tenor de lo previsto en el artículo 90 del Código General del Proceso, la solicitante contará con un término de cinco (5) días para subsanar su solicitud.. </t>
  </si>
  <si>
    <t>Constructora Marquis S.A.S.</t>
  </si>
  <si>
    <t>2022-01-327686</t>
  </si>
  <si>
    <t>Rechazar la solicitud presentada por Abel Quintana Julio, en el sentido de declarar la apertura del proceso de reorganización empresarial en los términos de la Ley 1116 de 2006 a la sociedad Constructora Marquis S.A.S, por las razones expuestas en la parte considerativa de la presente providencia. Como se puede apreciar el peticionario no acreditó los elementos probatorios señalados en las normas antes mencionadas, los cuales son requisitos necesarios para dar trámite a la solicitud.</t>
  </si>
  <si>
    <t>Tipo de Proceso</t>
  </si>
  <si>
    <t>R</t>
  </si>
  <si>
    <t>R.NE</t>
  </si>
  <si>
    <t>R.A</t>
  </si>
  <si>
    <t>L</t>
  </si>
  <si>
    <t>L.S</t>
  </si>
  <si>
    <t>Beltran Samper Julie tatiana</t>
  </si>
  <si>
    <t>2022-01-344241</t>
  </si>
  <si>
    <t>Rechazar la solicitud de admisión a negociación de emergencia de un acuerdo de reorganización, de la señora Julie Tatiana Beltrán Samper, identificada con la cédula de ciudadanía No. 52.981.383, persona natural no comerciante por que la sociedad de la cual la persona natural no comerciante hace referencia, a la fecha del presente auto, no adelanta proceso de insolvencia en esta Superintendencia.</t>
  </si>
  <si>
    <t>VICTOR CLARENCIO RIVAS MARTINEZ</t>
  </si>
  <si>
    <t>2022-03- 005023</t>
  </si>
  <si>
    <t>Rechazar la solicitud de admisión al proceso de reorganización de la persona natural comerciante VÍCTOR RIVAS MARTINEZ, identificado con C.C. 5353539 con domicilio en la ciudad de Pasto (Nariño), por las razones expuesta en los antecedentes del presente auto.</t>
  </si>
  <si>
    <t>RECUBRIMIENTOS Y PLASTICOS S A S</t>
  </si>
  <si>
    <t> 2022-03- 005036</t>
  </si>
  <si>
    <t>Rechazar la solicitud de admisión al proceso de reorganización abreviado de la sociedad RECUBRIMIENTOS Y PLASTICOS COVERPLAST S.A.S., con NIT. 805.016.313-0, presentada por la apodera de la prenombrada sociedad, por las razones expuestas en la presente providencia</t>
  </si>
  <si>
    <t>CADAVIDRIOS SAS</t>
  </si>
  <si>
    <t>2022-02- 011053</t>
  </si>
  <si>
    <t>Segundo Rechazar la solicitud presentada por el representante legal de la sociedad CADAVIDRIOS SAS, Nit. 900.878.653 y domicilio en Rionegro Antioquia, por las razones expuestas en la parte considerativa de esta providencia.</t>
  </si>
  <si>
    <t>29/03/22</t>
  </si>
  <si>
    <t>22/04/22</t>
  </si>
  <si>
    <t>PAULA MERCEDES DULCEY JAIMES</t>
  </si>
  <si>
    <t>2022-06-002852</t>
  </si>
  <si>
    <t>RECHAZAR la solicitud de admisión al proceso de reorganización de la persona natural comerciante PAULA MERCEDES DULCEY JAIMES con C.C. 1.103.692.277, por las razones expuestas en la parte considerativa de la presente providencia.</t>
  </si>
  <si>
    <t>NUTRISPORT COLOMBIA SAS</t>
  </si>
  <si>
    <t> 2022-01-397302</t>
  </si>
  <si>
    <t>RESUELVE Primero. Rechazar la solicitud de decretar la admisión a un proceso de liquidación judicial de la sociedad Nutrisport Colombia S.A.S., identificada con Nit 900.127.833-1, por las razones expuestas en la parte motiva de esta providencia.</t>
  </si>
  <si>
    <t>CIM COMERCIALIZADORA S.A.S.</t>
  </si>
  <si>
    <t>2022-06-002928</t>
  </si>
  <si>
    <t>Rechazar, la solicitud de admisión al proceso de liquidación judicial de la sociedad CIM COMERCIALIZADORA S.A.S con NIT 900.316.642, por las razones expuestas en la parte motiva de la presente providencia</t>
  </si>
  <si>
    <t>20/04/22</t>
  </si>
  <si>
    <t>COLOMBIANA DE TEMPORALES SOCIEDAD ANONIMA COLTEMPORA S.A</t>
  </si>
  <si>
    <t>2022-01-414114</t>
  </si>
  <si>
    <t>28/03/22</t>
  </si>
  <si>
    <t xml:space="preserve">Rechazar la solicitud de decretar la admisión a un proceso de liquidación judicial de la sociedad Colombiana de Temporales S.A.S., identificada con NIT 800.142.612, por las razones expuestas en la parte motiva de esta providencia. </t>
  </si>
  <si>
    <t>LUCANO SANTACRUZ JOSE WILSON</t>
  </si>
  <si>
    <t>2022-01-423997</t>
  </si>
  <si>
    <t>GANADERIA SAN JOSE LTDA</t>
  </si>
  <si>
    <t> 2022-04- 003446</t>
  </si>
  <si>
    <t>Rechazar la solicitud de admisión al proceso de reorganización de la sociedad Ganadería San José Limitada, por las razones expuestas en la parte considerativa de la presente providencia.</t>
  </si>
  <si>
    <t>TRANSCAS S A S</t>
  </si>
  <si>
    <t>Rechazar la solicitud de admisión al proceso de reorganización de la sociedad Transcas S.A.S., por las razones expuestas en la parte considerativa de la presente providencia.</t>
  </si>
  <si>
    <t>2022-04- 003447</t>
  </si>
  <si>
    <t>DISTRIALIADOS COLOMBIA S.A.S</t>
  </si>
  <si>
    <t>2022-01- 429286</t>
  </si>
  <si>
    <t>Rechazar la solicitud de decretar la liquidación judicial simplificada de la sociedad Distrialiados Colombia S.A.S., identificada con NIT 901.139.863-6, por las razones expuestas en la parte motiva de esta providencia.</t>
  </si>
  <si>
    <t>LUQUE GEROSA JOSE ANTONIO</t>
  </si>
  <si>
    <t>2022-04- 003465</t>
  </si>
  <si>
    <t>Rechazar la solicitud de reorganización empresarial presentada por la persona natural José Antonio Luque Gerosa, identificado con la cédula de ciudadanía No. 72002788, por las razones expuestas en las consideraciones de esta providencia.</t>
  </si>
  <si>
    <t>CENTRAL DE SACRIFICIO DE RISARALDA S.A. GUAYABITO CSR S.A. GUAYABITO</t>
  </si>
  <si>
    <t>2022-05- 002481</t>
  </si>
  <si>
    <t>MARIA CONSUELO VELASQUEZ</t>
  </si>
  <si>
    <t>2022-01-441668</t>
  </si>
  <si>
    <t xml:space="preserve">Rechazar la solicitud de admisión al proceso de reorganización, presentado con memorial 2021-01-777390 de 17 de diciembre de 2021, por las razones expuestas en la parte considerativa de la presente providencia. </t>
  </si>
  <si>
    <t>HELTHY GREEN SAS EN LIQUIDACIÓN</t>
  </si>
  <si>
    <t>2022-02-012455</t>
  </si>
  <si>
    <t xml:space="preserve">ARANGO MARIÑO INGENIERIA S.A.S </t>
  </si>
  <si>
    <t>2022-01-456983</t>
  </si>
  <si>
    <t xml:space="preserve">Rechazar la solicitud presentada por el apoderado de Liberty Seguros S.A en el sentido de declarar la apertura del proceso de reorganización empresarial, así como declarar la disolución, y la consecuencial liquidación de la sociedad Arango Mariño Ingeniería S.A.S. por las razones expuestas en la parte considerativa de la presente providencia. </t>
  </si>
  <si>
    <t>AGUILA ASCENSORES LIMITADA</t>
  </si>
  <si>
    <t>2022-01-457387</t>
  </si>
  <si>
    <t>ELECTROSANCHEZ Y CIA INGENIRÍA ELECTRICA S.A.S.</t>
  </si>
  <si>
    <t>2022-01-457572</t>
  </si>
  <si>
    <t xml:space="preserve">Rechazar la solicitud presentada por el apoderado de Liberty Seguros S.A. en el sentido de declarar la apertura del proceso de reorganización empresarial, así como declarar la disolución, y la consecuencial liquidación de la sociedad Aguila Ascensores Limitada, por las razones expuestas en la parte considerativa de la presente providencia. </t>
  </si>
  <si>
    <t xml:space="preserve">Rechazar la solicitud presentada por el apoderado de Liberty Seguros S.A en el sentido de declarar la apertura del proceso de reorganización empresarial de la sociedad Electro Sánchez y Cia Ingeniería Eléctrica S.A.S. por las razones expuestas en la parte considerativa de la presente providencia. </t>
  </si>
  <si>
    <t>PEIKY S.A.S</t>
  </si>
  <si>
    <t>2022-01-464597</t>
  </si>
  <si>
    <t>Primero. Inadmitir la solicitud de decretar la liquidación judicial de la sociedad Peiky S.A.S., identificada con NIT 901.192.162, por las razones expuestas en la parte motiva de esta providencia.</t>
  </si>
  <si>
    <t xml:space="preserve">IFX INGENIERIA S.A.S </t>
  </si>
  <si>
    <t>2022-01-464647</t>
  </si>
  <si>
    <t>RESUELVE Primero. Inadmitir la solicitud de decretar la liquidación judicial de la sociedad IFX Ingeniería S.A.S., identificada con NIT 900.212.012, por las razones expuestas en la parte motiva de esta providencia.</t>
  </si>
  <si>
    <t>Lejadesh ingeniería S.A.S</t>
  </si>
  <si>
    <t>2022-01- 464693</t>
  </si>
  <si>
    <t>RESUELVE Primero. Inadmitir la solicitud de decretar la liquidación judicial de la sociedad Lejadesh Ingeniería S.A.S. en liquidación, identificada con NIT 900.220.046, por las razones expuestas en la parte motiva de esta providencia.</t>
  </si>
  <si>
    <t>29/04/22</t>
  </si>
  <si>
    <t>12/05/22</t>
  </si>
  <si>
    <t>ESTEBAN COBO VASQUEZ</t>
  </si>
  <si>
    <t>2022-01-467466</t>
  </si>
  <si>
    <t>RESUELVE Primero. Rechazar la solicitud de iniciar un proceso de liquidación judicial simplificado al señor Esteban Cobo Vásquez, en su calidad de persona natural no comerciante, identificado con cédula de ciudadanía No 16.268.710, por las razones expuestas en la parte motiva de esta providencia.</t>
  </si>
  <si>
    <t>ALTAMENTE SAS</t>
  </si>
  <si>
    <t> 2022-02-012718</t>
  </si>
  <si>
    <t>RESUELVE Primero. Rechazar la solicitud de liquidación judicial simplificada presentada por la doctora Mónica Ortegón Moncayo en calidad de apoderada de la sociedad ALTAMENTE S.A.S., identificada con NIT 900.612.907, por las razones expuestas en la parte motiva de esta providencia</t>
  </si>
  <si>
    <t>SANDRA  AYORA PELAEZ</t>
  </si>
  <si>
    <t>2022-01-469784</t>
  </si>
  <si>
    <t>RESUELVE Primero Rechazar la solicitud de admisión al proceso de Reorganización de la señora Sandra Viviana Ayora Pelaez, identificada con cédula 39.776.371, por las razones expuestas en la parte considerativa de la presente providencia.</t>
  </si>
  <si>
    <t>JOSHUA CAFE IRLANDES S.A.S</t>
  </si>
  <si>
    <t>2022-01-467502</t>
  </si>
  <si>
    <t>Primero. Rechazar las solicitudes presentadas por el apoderado de Liberty Seguros S.A, con memorial 2022-01-198445 de 5 de abril de 2022, en donde le solicita a la Superintendencia decretar la apertura del proceso de reorganización de la sociedad Joshua Café Irlandes S.A.S., identificada con Nit 900.346.853-6.</t>
  </si>
  <si>
    <t>INVERSIONES AXIS S.A.S.</t>
  </si>
  <si>
    <t> 2022-01-467495</t>
  </si>
  <si>
    <t>Primero Rechazar la solicitud de admisión al proceso de Reorganización de la sociedad Inversiones Axis SAS. identificada con NIT 900.665.068, por las razones expuestas en la parte considerativa de la presente providencia.</t>
  </si>
  <si>
    <t>OFIBEST S.A.S</t>
  </si>
  <si>
    <t> 2022-01-467491</t>
  </si>
  <si>
    <t>RESUELVE Primero. Rechazar la solicitud de apertura al Proceso de Reorganización de la sociedad Ofibest S.A.S. identificada con NIT 900.350.133, por las razones expuestas en la parte considerativa de la presente providencia.</t>
  </si>
  <si>
    <t>BARRETO MOYANO AXEL FELIPE</t>
  </si>
  <si>
    <t> 2022-01-467471</t>
  </si>
  <si>
    <t>RESUELVE Primero. Rechazar la solicitud de iniciar un proceso de Reorganización a la persona natural Axel Felipe Barreto Moyano, identificado con cedula de ciudadanía No. 80.032.116, por las razones expuestas en la parte considerativa de la presente providencia.</t>
  </si>
  <si>
    <t>28/02/22</t>
  </si>
  <si>
    <t>31/03/22</t>
  </si>
  <si>
    <t>19/05/22</t>
  </si>
  <si>
    <t>MAGIC CONCERT S.A.S.</t>
  </si>
  <si>
    <t> 2022-01- 475555</t>
  </si>
  <si>
    <t>Primero. Inadmitir la solicitud de decretar la liquidación judicial de la sociedad Magic Concert S.A.S., identificada con NIT 901.061.962-1, por las razones expuestas en la parte motiva de esta providencia.</t>
  </si>
  <si>
    <t>INVERSIONES SALE AND RENTAL DEL CARIBE S.A.S</t>
  </si>
  <si>
    <t>2022-04- 003731</t>
  </si>
  <si>
    <t>26/04/22</t>
  </si>
  <si>
    <t>NDUSTRIAS FENIX RESILIENTES S.A.S.</t>
  </si>
  <si>
    <t>2022-01-481800</t>
  </si>
  <si>
    <t>30/04/22</t>
  </si>
  <si>
    <t>3/05/22</t>
  </si>
  <si>
    <t>Primero. Rechazar la solicitud de decretar la liquidación judicial simplificada de la sociedad Industrias Fénix Resilientes S.A.S., identificada con NIT 830.048.503, por las razones expuestas en la parte motiva de esta providencia.</t>
  </si>
  <si>
    <t>RICARDO ADOLFO FRANCO ANGEL</t>
  </si>
  <si>
    <t> 2022-01-493124</t>
  </si>
  <si>
    <t>Primero. Rechazar la solicitud de decretar la liquidación judicial simplificada de la persona natural comerciante, señor Ricardo Adolfo Franco Ángel, identificada con C.C. 19.458.460, por las razones expuestas en la parte motiva de esta providencia.</t>
  </si>
  <si>
    <t>SUAREZ PUENTES RICARDO ALFONSO</t>
  </si>
  <si>
    <t>2022-01- 493216</t>
  </si>
  <si>
    <t>Primero. Rechazar la solicitud de admisión al Proceso de Reorganización de Ricardo Suárez Puentes, Persona Natural No Comerciante, identificado con con número de documento 9.526.371, por las razones expuestas en la parte considerativa de la presente providencia.</t>
  </si>
  <si>
    <t>3M CONSTRUYE S.A.S.</t>
  </si>
  <si>
    <t> 2022-01-493256</t>
  </si>
  <si>
    <t>Primero. Rechazar la solicitud de apertura al Proceso de Reorganización de la sociedad 3M Construye S.A.S, identificado con NIT. 900.532.120, por las razones expuestas en la parte considerativa de la presente providencia</t>
  </si>
  <si>
    <t>INVERSIONES NARVAL SAS</t>
  </si>
  <si>
    <t>2022-01- 497935</t>
  </si>
  <si>
    <t>Primero. Rechazar la solicitud de admisión a negociación de emergencia de un acuerdo de reorganización de la sociedad Inversiones Narval S.A.S identificada con NIT 830.042.372.</t>
  </si>
  <si>
    <t>LATORRE ROJAS JORGE HERNANDO</t>
  </si>
  <si>
    <t>2022-01- 498469</t>
  </si>
  <si>
    <t>Primero. Rechazar la solicitud de admisión al proceso de reorganización abreviado de Jorge Hernando Latorre Rojas, por las razones expuestas en la parte considerativa de la presente providencia.</t>
  </si>
  <si>
    <t>MANDAOS EXPRESS S.A.S</t>
  </si>
  <si>
    <t>2022-04-003865</t>
  </si>
  <si>
    <t>Primero. Rechazar la solicitud de apertura del proceso de liquidación judicial de la sociedad Mandaos Express S.A.S., identificada con Nit. 901.004.050, por las razones expuestas en las consideraciones de esta providencia.</t>
  </si>
  <si>
    <t>DE LAVALLE TCHERASSI S.A.S.</t>
  </si>
  <si>
    <t> 2022-04-003866</t>
  </si>
  <si>
    <t>Primero. - Rechazar la solicitud de admisión a un proceso de reorganización de la sociedad De Lavalle Tcherassi S.AS., identificada con Nit. 900478231, por las razones expuestas en las consideraciones de esta providencia.</t>
  </si>
  <si>
    <t>CONSTRUCTORAS PROHOGAR SAS</t>
  </si>
  <si>
    <t>2022-01-512931</t>
  </si>
  <si>
    <t>Rechazar la solicitud de admisión al proceso Constructora Prohogar S.A.S. identificada con Nit. 900.609.481, por las razones expuestas en la parte considerativa de la presente providencia.</t>
  </si>
  <si>
    <t>IMPORTADORA FOTOMORIZ SA EN REORGANIZACION</t>
  </si>
  <si>
    <t>2022-01-516621</t>
  </si>
  <si>
    <t xml:space="preserve"> Rechazar la solicitud de admisión a un proceso de reorganización empresarial de la sociedad Importadora Fotomoriz S.A., identificada con NIT 860.000.368, por las razones expuestas.</t>
  </si>
  <si>
    <t>LATIN LEMON S.A.S</t>
  </si>
  <si>
    <t>2022-02-013335</t>
  </si>
  <si>
    <t>R.A.</t>
  </si>
  <si>
    <t>Primero. Rechazar la solicitud de admisión al proceso de reorganización presentada por el doctor Julian Mesa Gil, en calidad de apoderado de la sociedad LATIN LEMON SAS, con NIT 900.809.448, por las razones expuestas en la parte considerativa de la presente providencia</t>
  </si>
  <si>
    <t xml:space="preserve"> 2022-01- 028877</t>
  </si>
  <si>
    <t xml:space="preserve"> 2022-01- 035565</t>
  </si>
  <si>
    <t xml:space="preserve"> 2022-01-044941
</t>
  </si>
  <si>
    <t>2022-01-045405</t>
  </si>
  <si>
    <t>Rechazar la solicitud de admisión al proceso de reorganización de la persona natural comerciante José Wilson Lucano Santacruz identificado con CC 94.410.340, con domicilio en la ciudad de Bogotá Cra 69c # 19-66 Sur, por las razones expuesta en los antecedentes del presente auto.</t>
  </si>
  <si>
    <r>
      <rPr>
        <sz val="10"/>
        <color theme="1"/>
        <rFont val="Calibri"/>
        <family val="2"/>
        <scheme val="minor"/>
      </rPr>
      <t>RECHAZAR</t>
    </r>
    <r>
      <rPr>
        <b/>
        <sz val="10"/>
        <color theme="1"/>
        <rFont val="Calibri"/>
        <family val="2"/>
        <scheme val="minor"/>
      </rPr>
      <t xml:space="preserve"> </t>
    </r>
    <r>
      <rPr>
        <sz val="10"/>
        <color theme="1"/>
        <rFont val="Calibri"/>
        <family val="2"/>
        <scheme val="minor"/>
      </rPr>
      <t>la solicitud de admisión a un proceso de Reorganización empresarial presentada con el Radicado 2022-01-146915 del 18.03.2022 Proceso 2022 INS755 por la sociedad CENTRAL DE SACRIFICIO DE RISARALDA</t>
    </r>
    <r>
      <rPr>
        <b/>
        <sz val="10"/>
        <color theme="1"/>
        <rFont val="Calibri"/>
        <family val="2"/>
        <scheme val="minor"/>
      </rPr>
      <t xml:space="preserve"> </t>
    </r>
    <r>
      <rPr>
        <sz val="10"/>
        <color theme="1"/>
        <rFont val="Calibri"/>
        <family val="2"/>
        <scheme val="minor"/>
      </rPr>
      <t xml:space="preserve">S.A. NIT 900- 256.703 con domicilio en el Municipio de Santa Rosa de Cabal , departamento de Risaralda, por las razones expuestas en la parte considerativa de la presente providencia. </t>
    </r>
  </si>
  <si>
    <t xml:space="preserve">Rechazar la solicitud de inicio del trámite de reorganización abreviada de la sociedad HEALTHY GREEN SAS con NIT 901.220.461, con domicilio en el municipio de Medellín, por las razones expuestas en la parte considerativa de la presente providencia </t>
  </si>
  <si>
    <t>2022-01-048384</t>
  </si>
  <si>
    <t>2022-01- 056123</t>
  </si>
  <si>
    <t>2022-01-061591</t>
  </si>
  <si>
    <t>2022-07-000590</t>
  </si>
  <si>
    <t>2022-01-066430</t>
  </si>
  <si>
    <t>Weem S.A.S</t>
  </si>
  <si>
    <t>2022-01-066544</t>
  </si>
  <si>
    <t>2022-01-076465</t>
  </si>
  <si>
    <t>2022-02-006703</t>
  </si>
  <si>
    <t>2022-01-114161</t>
  </si>
  <si>
    <t>2022-03-002563</t>
  </si>
  <si>
    <t>2022-03-002566</t>
  </si>
  <si>
    <t>2022-03-002568</t>
  </si>
  <si>
    <t>2022-03-002570</t>
  </si>
  <si>
    <t>2022-03-002574</t>
  </si>
  <si>
    <t>2022-03-002575</t>
  </si>
  <si>
    <t>2022-01-121311</t>
  </si>
  <si>
    <t>2022-01-123802</t>
  </si>
  <si>
    <t>2022-01-124053</t>
  </si>
  <si>
    <t>2022-02-008070</t>
  </si>
  <si>
    <t>2022-01-184515</t>
  </si>
  <si>
    <t>2022-01-199378</t>
  </si>
  <si>
    <t>2022-01-200352</t>
  </si>
  <si>
    <t>2022-01-205270</t>
  </si>
  <si>
    <t>2022-01-223622</t>
  </si>
  <si>
    <t>2022-05-001752</t>
  </si>
  <si>
    <t>2022-03-004201</t>
  </si>
  <si>
    <t>2022-01-249096</t>
  </si>
  <si>
    <t>2022-01-256943</t>
  </si>
  <si>
    <t>2022-03-004775</t>
  </si>
  <si>
    <t>2022-03-004776</t>
  </si>
  <si>
    <r>
      <t>Primero. Inadmitir la solicitud de liquidación judicial presentada por el representante legal de la sociedad INVERSIONES SALE AND RENTAL DEL CARIBE S.A.S. identificada con NIT 900299746, por las razones expuestas en la parte motiva de esta providencia</t>
    </r>
    <r>
      <rPr>
        <b/>
        <sz val="10"/>
        <rFont val="Calibri"/>
        <family val="2"/>
        <scheme val="minor"/>
      </rPr>
      <t>.</t>
    </r>
  </si>
  <si>
    <t>1</t>
  </si>
  <si>
    <t>30/11/2021</t>
  </si>
  <si>
    <t>01/02/2022</t>
  </si>
  <si>
    <t xml:space="preserve">L </t>
  </si>
  <si>
    <t>0</t>
  </si>
  <si>
    <t>2022-01-056133</t>
  </si>
  <si>
    <t>2022-01-056192</t>
  </si>
  <si>
    <t>2022-01-102572</t>
  </si>
  <si>
    <t>2022-02-007104</t>
  </si>
  <si>
    <t>2022-03-002562</t>
  </si>
  <si>
    <t>2022-01-120867</t>
  </si>
  <si>
    <t>2022-01-184563</t>
  </si>
  <si>
    <t>2022-01-202220</t>
  </si>
  <si>
    <t>2022-02-009702</t>
  </si>
  <si>
    <t>2022-02-009722</t>
  </si>
  <si>
    <t>Rechazar la solicitud presentada por la representante legal de la sociedad JIMENEZ BERMUDEZ OCHOA Y CIA SAS PANIFICADORA EL PARAISO, NIT 890934961  y domicilio en Medellín Antioquia, por las razones expuestas en la parte considerativa de esta providencia. Revisados los documentos presentados por la sociedad JIMENEZ BERMUDEZ OCHOA Y CIA SAS PANIFICADORA EL PARAISO, el Despacho observó que los mismos cumplen parcialmente con los requisitos exigidos en el artículo 9 y en el parágrafo 2 del artículo 49 de la Ley 1116 de 2006, muy a pesar de que, sobre ellos el Despacho formuló observaciones con el fin de que fuesen subsanadas, sin que fueren resueltas satisfactoriamente. En ese orden de ideas, la deudora no cumplió estrictamente con los requisitos exigidos por la Ley 1116 de 2006, como quiera que las observaciones formuladas a la solitud de admisión al proceso de liquidación judicial, no fueron atendidas satisfactoriamente y, por ende, este Despacho rechazará la petición.</t>
  </si>
  <si>
    <t>LÄKTOLAND SAS</t>
  </si>
  <si>
    <t>2022-01- 537459</t>
  </si>
  <si>
    <t>Primero. Rechazar la solicitud de apertura al Proceso de Reorganización de la sociedad Läktoland S.A.S, con NIT 860.059.539, por las razones expuestas en la parte considerativa de la presente providencia</t>
  </si>
  <si>
    <t xml:space="preserve">Sujeto </t>
  </si>
  <si>
    <t xml:space="preserve">C. pagos </t>
  </si>
  <si>
    <t>I. pago inminente</t>
  </si>
  <si>
    <t>Plazo</t>
  </si>
  <si>
    <t xml:space="preserve">Contabilidad </t>
  </si>
  <si>
    <t xml:space="preserve">Reporte pasivos </t>
  </si>
  <si>
    <t xml:space="preserve">Cálculo actuarial </t>
  </si>
  <si>
    <t>Estados financieros 3P</t>
  </si>
  <si>
    <t xml:space="preserve">Inventario </t>
  </si>
  <si>
    <t xml:space="preserve">Memoria explicativa </t>
  </si>
  <si>
    <t>Proyecto CGDV</t>
  </si>
  <si>
    <t xml:space="preserve"> Garantías Reales </t>
  </si>
  <si>
    <t xml:space="preserve">No responder requerimiento </t>
  </si>
  <si>
    <t>Estados financieros Corte</t>
  </si>
  <si>
    <t xml:space="preserve">Autorización </t>
  </si>
  <si>
    <t>Estados financieros 3</t>
  </si>
  <si>
    <t>Estados financieros corte</t>
  </si>
  <si>
    <t xml:space="preserve"> Deberes legales - Contabilidad</t>
  </si>
  <si>
    <t>No responder requerimiento</t>
  </si>
  <si>
    <t>LOZANO ORTIZ FRANCI</t>
  </si>
  <si>
    <t>2022-01-540301</t>
  </si>
  <si>
    <t>Primero. Rechazar la solicitud de inicio del trámite de Negociación de Emergencia de un Acuerdo de Reorganización, presentado con memorial 2022-01-352317 de 1 de mayo de 2022.</t>
  </si>
  <si>
    <t>ADVIPOR LIMITADA</t>
  </si>
  <si>
    <t>2022-01-538414</t>
  </si>
  <si>
    <t>Primero. Rechazar la solicitud de inicio al proceso de reorganización abreviada de la sociedad Advipor Ltda con NIT 800.119.307, por las razones expuestas en la parte considerativa de la presente providencia.</t>
  </si>
  <si>
    <t>ORDOÑEZ MARQUEZ ABRAHAM MODESTO</t>
  </si>
  <si>
    <t>2022-04- 004301</t>
  </si>
  <si>
    <t xml:space="preserve">Rechazar la solicitud de admisión al proceso de reorganización abreviado de la persona natural comerciante Abraham Ordoñez Márquez Abraham Modesto, quien se identifica con la cédula de ciudadanía No. 8.740.681, con domicilio en la ciudad de Barranquilla, Colombia, por las razones expuesta en los antecedentes del presente auto. </t>
  </si>
  <si>
    <t>TRANSMITEC S.A.S</t>
  </si>
  <si>
    <t>Rechazar la solicitud de apertura del proceso de liquidación judicial de la sociedad Transmitec S.A.S., identificada con Nit. 802008458, por las razones expuestas en las consideraciones de esta providencia.</t>
  </si>
  <si>
    <t>2022-04- 004302</t>
  </si>
  <si>
    <t>RIBKS S.A.S.</t>
  </si>
  <si>
    <t>2022-01-550315</t>
  </si>
  <si>
    <t>Primero. Rechazar la solicitud de apertura al Proceso de Reorganización de la Sociedad Ribsk S.A.S, con NIT 900424263, por las razones expuestas en la parte considerativa de la presente providencia</t>
  </si>
  <si>
    <t>2022-01-552440</t>
  </si>
  <si>
    <t>GMP INGENIEROS S.A.S</t>
  </si>
  <si>
    <t>Primero. Rechazar la solicitud de admisión al proceso de reorganización empresarial de la sociedad GMP INGENIEROS SAS por las razones expuestas en la parte considerativa de la presente providencia</t>
  </si>
  <si>
    <t>AQUA MUNDO PISCINAS LTDA</t>
  </si>
  <si>
    <t>2022-01-552624</t>
  </si>
  <si>
    <t>Primero. Rechazar las solicitudes presentadas en memorial 2022-01-1320916 del 11 de marzo de 2022</t>
  </si>
  <si>
    <t>PILAR ROCIO ROJAS AGUIRRE</t>
  </si>
  <si>
    <t>2022-01-552764</t>
  </si>
  <si>
    <t xml:space="preserve">Primero. Rechazar la solicitud de admisión al proceso de reorganización de Pilar Rojas  Aguirre por las razones expuestas en la parte considerativa de la presente providencia. </t>
  </si>
  <si>
    <t>IMPORTACIONES Y DISTRIBUCIONES CH SAS</t>
  </si>
  <si>
    <t>2022-02-014481</t>
  </si>
  <si>
    <t>Primero. Rechazar la solicitud de admisión al proceso de reorganización de la sociedad IMPORTACIONES Y DISTRIBUCIONES SAS, identificada con NIT 901.041.560, por las razones expuestas en la parte considerativa de la presente providencia.</t>
  </si>
  <si>
    <t>EX AIRE S.A.S.</t>
  </si>
  <si>
    <t>Primero. Rechazar la solicitud de decretar la liquidación judicial simplificada de la sociedad Ex Aire S.A.S., con NIT 830.071.069-2, por las razones expuestas en la parte motiva de esta providencia.</t>
  </si>
  <si>
    <t>2022-01- 567752</t>
  </si>
  <si>
    <t>2022-04- 004733</t>
  </si>
  <si>
    <r>
      <t>Primero</t>
    </r>
    <r>
      <rPr>
        <sz val="11"/>
        <color rgb="FF000000"/>
        <rFont val="Calibri"/>
        <family val="2"/>
        <scheme val="minor"/>
      </rPr>
      <t>. - Rechazar la solicitud de admisión al proceso de reorganización empresarial de la deudora Claudia Patricia Paredes Paredes, identificada con la cédula de ciudadanía No. 36667767, por las razones expuestas en las consideraciones de esta providencia.</t>
    </r>
  </si>
  <si>
    <t>PAREDES PAREDES CLAUDIA PATRICIA</t>
  </si>
  <si>
    <t>CLINICA SONREIR E.U</t>
  </si>
  <si>
    <t>2022-04- 004736</t>
  </si>
  <si>
    <t>Primero. Rechazar la solicitud de apertura del proceso de liquidación judicial de la Clínica Sonreír E.U., identificada con el Nit. 900178665, por las razones expuestas en las consideraciones de esta providencia.</t>
  </si>
  <si>
    <t>JUAN CARLOS CAMPUZANO LONDOÑO</t>
  </si>
  <si>
    <t>2022-02- 014591</t>
  </si>
  <si>
    <t>Primero. - Rechazar la solicitud de inicio del trámite de reorganización abreviada de la persona natural no comerciante JUAN CARLOS CAMPUZANO LONDOÑO, identificado con CC 71.686.843con domicilio en el municipio de Medellín, por las razones expuestas en la parte considerativa de la presente providencia</t>
  </si>
  <si>
    <t>JOSE JAIR GALEANO CANO</t>
  </si>
  <si>
    <t>2022-02- 014592</t>
  </si>
  <si>
    <t>Primero. - Rechazar la solicitud de inicio del trámite de reorganización abreviada de la persona natural no comerciante JOSE JAIR GALEANO CARO, identificado con CC 71.421.086 con domicilio en el municipio de Medellín, por las razones expuestas en la parte considerativa de la presente providencia.</t>
  </si>
  <si>
    <t>TRANSPORTADORA UNO A LTDA</t>
  </si>
  <si>
    <t>2022-01- 569932</t>
  </si>
  <si>
    <t>Primero. Rechazar la solicitud de admisión al proceso de reorganización de la sociedad Transportadora Uno A Limitada, con Nit 860.049.661-0, y domicilio en la ciudad de Bogotá D.C., por las razones expuesta en los antecedentes del presente auto.</t>
  </si>
  <si>
    <t>SANAS TRANSACCIONES - SANAS S.A.S</t>
  </si>
  <si>
    <t>2022-01-573194</t>
  </si>
  <si>
    <t>Primero. Rechazar la solicitud de admisión al proceso de reorganización de la sociedad Sanas Transacciones - Sanas SAS, con Nit: 900.772.053-7 y domicilio en la ciudad de Bogotá D.C., por las razones expuesta en los antecedentes del presente auto.</t>
  </si>
  <si>
    <t>TG IMPRESIÓN SAS</t>
  </si>
  <si>
    <t>2022-01-578582</t>
  </si>
  <si>
    <t>Primero. Rechazar la solicitud de apertura al Proceso de Reorganización de sociedad TG Impresión S.A.S., con NIT. 900.640.792, por las razones expuestas en la parte considerativa de la presente providencia.</t>
  </si>
  <si>
    <t>YOLANDA EVALINA GOMEZ BOLAÑOS</t>
  </si>
  <si>
    <t>2022-03-00241</t>
  </si>
  <si>
    <t>Primero. Rechazar la solicitud de admisión al proceso de reorganización abreviado presentado por la señora Yolanda Evalina Gómez Bolaños, por las razones expuestas en la presente providencia.</t>
  </si>
  <si>
    <t>GEO CASAMAESTRA SAS</t>
  </si>
  <si>
    <t>2022-05-003483</t>
  </si>
  <si>
    <t>Primero. Rechazar por falta de competencia la solicitud de acuerdo de reorganización de la sociedad GEO CASAMAESTRA S.A.S Nit. 900.376.562-6, con domicilio en el municipio de Armenia – Quindío, mediante escrito radicado con el No. 2022-01- 349766 del 29.04.2022, por las razones expuestas en la parte motiva de esta providencia.</t>
  </si>
  <si>
    <t>SE RECHAZA POR FALT DE COMPETENCIA</t>
  </si>
  <si>
    <t>JORGE EDUARDO PERDOMO IBAGON</t>
  </si>
  <si>
    <t>2022-01-582519</t>
  </si>
  <si>
    <t>Primero. Rechazar la solicitud de inicio al Proceso de Reorganización del señor Jorge Eduardo Perdomo Ibagon, identificado con la cedula de ciudadanía No. 12.283.715, persona natural no comerciante, por las razones expuestas en la parte considerativa de esta providencia.</t>
  </si>
  <si>
    <t>WPD Y ASOCIADOS INGENIERIA DE SERVICIOS S.A.S</t>
  </si>
  <si>
    <t>2022-01-582742</t>
  </si>
  <si>
    <t>Primero. Rechazar la solicitud de admisión al proceso de Reorganización abreviado de la sociedad, WPD y asociados Ingenieria de servicios SAS, con Nit. 830.066.555, por las razones expuestas en la parte considerativa de la presente providencia</t>
  </si>
  <si>
    <t>DANIEL JOSE PEREZ HERNANDEZ</t>
  </si>
  <si>
    <t>2022-07-005014</t>
  </si>
  <si>
    <t>Primero. Rechazar la solicitud de apertura al Proceso de Reorganización Abreviada de la Persona Natural Comerciante DANIEL JOSE PEREZ HERNANDEZ, identificada con cédula de ciudadanía N° 700090351 y cédula de extranjería N° E 384747, por las razones expuestas en la parte considerativa de la presente providencia.</t>
  </si>
  <si>
    <t>CENTRAL DE SACRIFICIO DE RISARALDA SA</t>
  </si>
  <si>
    <t>2022-05-003563</t>
  </si>
  <si>
    <t>Primero. RECHAZAR la solicitud de admisión a un proceso de Reorganización empresarial presentada con el Radicado 2022-01-310230 del 25.04.2022 Proceso 2022 INS847 por la sociedad CENTRAL DE SACRIFICIO DE RISARALDA S.A. NIT 900.256.703 con domicilio en el Municipio de Santa Rosa de Cabal, departamento de Risaralda, por las razones expuestas en la parte considerativa de la presente providencia.</t>
  </si>
  <si>
    <t xml:space="preserve">DISTRIBUIDORA PECUARIA DEL ORIENTE </t>
  </si>
  <si>
    <t>2922-01-586097</t>
  </si>
  <si>
    <r>
      <t xml:space="preserve">Primero. </t>
    </r>
    <r>
      <rPr>
        <sz val="11"/>
        <color theme="1"/>
        <rFont val="Arial"/>
        <family val="2"/>
      </rPr>
      <t xml:space="preserve">Rechazar la solicitud de apertura al Proceso de Reorganización de sociedad Distribuidora Pecuaria del Oriente Ltda, con NIT. No. 900.183.718, por las razones expuestas en la parte considerativa de la presente providencia. </t>
    </r>
  </si>
  <si>
    <t>ZEYDA LOPEZ DE LA OSSA</t>
  </si>
  <si>
    <t>2022-07-005036</t>
  </si>
  <si>
    <t>Primero. Rechazar la solicitud de apertura al Proceso de Reorganización de la persona natural
Zeyda de la Ossa López, identificada con cédula de   N° 50847596, por las razones expuestas en la parte considerativa de la presente
providencia.</t>
  </si>
  <si>
    <t>2022-03-007435</t>
  </si>
  <si>
    <t>GRNDES MARCAS DISTRIBUCIONES PJ</t>
  </si>
  <si>
    <t>Primero. Rechazar la solicitud de admisión a un proceso de liquidación judicial simplificado presentada por la representante legal de la sociedad GRANDES MARCAS DISTRIBUCIONES PJ S.A.S., identificada con NIT 901396849, por las razones expuestas en la parte motiva de esta providencia</t>
  </si>
  <si>
    <t xml:space="preserve">CONCRETART LOGÍSTICA DE TRANSPORTE S.A.S. </t>
  </si>
  <si>
    <t>2022-06-004640</t>
  </si>
  <si>
    <t>STONE EAGLE CAPITAL S.A.S.</t>
  </si>
  <si>
    <t>2022-01-588448</t>
  </si>
  <si>
    <t>Primero. Rechazar la solicitud de decretar la apertura a un proceso de Liquidación Judicial de la sociedad Stone Eagle Capital S.A.S, con NIT 901.292.796-4, por las razones expuestas en la parte considerativa de la presente providencia.</t>
  </si>
  <si>
    <t>ZAMBRANO LUGO MOISES</t>
  </si>
  <si>
    <t>2022-01-588363</t>
  </si>
  <si>
    <t>Primero. Rechazar la solicitud de inicio al Proceso de Reorganización de Moisés Zambrano Lugo, por las razones expuestas en la parte considerativa de la presente providencia.</t>
  </si>
  <si>
    <t>ARIS CONSTRUCCIONES S.A.S.</t>
  </si>
  <si>
    <t>2022-06-004712</t>
  </si>
  <si>
    <r>
      <t xml:space="preserve">RECHAZAR </t>
    </r>
    <r>
      <rPr>
        <sz val="11"/>
        <color theme="1"/>
        <rFont val="Arial"/>
        <family val="2"/>
      </rPr>
      <t xml:space="preserve">la solicitud de admisión al proceso de reorganización de la sociedad ARIS CONSTRUCCIONES S.A.S con Nit 900.854.551, por las razones expuestas en la parte considerativa de la presente providencia. </t>
    </r>
  </si>
  <si>
    <t>MGR GRUPO SAS</t>
  </si>
  <si>
    <t>2022-01-594263</t>
  </si>
  <si>
    <t>CORDOBA ARQUITECTOS CONSULTING SAS</t>
  </si>
  <si>
    <t>2022-01-593999</t>
  </si>
  <si>
    <t>PRIMERO. Rechazar la solicitud de decretar la liquidación judicial de la sociedad MGR GRUPO SAS con NIT 900.796.791 por las razones expuestas en la parte motiva de esta providencia</t>
  </si>
  <si>
    <t>Primero. Rechazar la solicitud de decretar la liquidación judicial de la sociedad Córdoba Arquitectos Consulting S.A.S., con NIT 900.680.040-6, por las razones expuestas en la parte motiva de esta providencia.</t>
  </si>
  <si>
    <t>ATICO ARTES S.A.S</t>
  </si>
  <si>
    <t>2022-01-607069</t>
  </si>
  <si>
    <r>
      <t xml:space="preserve">Primero. </t>
    </r>
    <r>
      <rPr>
        <sz val="11"/>
        <color theme="1"/>
        <rFont val="ArialMT"/>
      </rPr>
      <t xml:space="preserve">Rechazar la solicitud de admisión al proceso de reorganización abreviada de la sociedad Ático Artes S.A.S. con Nit. 800.251.780-5, presentada por el señor Juan Carlos Orjuela Ávila, en calidad de representante legal de la deudora, por las razones expuestas en la parte considerativa de la presente providencia. </t>
    </r>
  </si>
  <si>
    <t>LATIN LEMON S.A.S    </t>
  </si>
  <si>
    <t>2022-02- 015908 </t>
  </si>
  <si>
    <t>Primero. Rechazar la solicitud de admisión al proceso de reorganización de la sociedad LATIN LEMON SAS, identificada con NIT 900.809.448, por las razones expuestas en la parte considerativa de la presente providencia</t>
  </si>
  <si>
    <t>FRANCO EUGENIO DELGADO</t>
  </si>
  <si>
    <t>2022-01-614522</t>
  </si>
  <si>
    <t>TOTAL REOGANIZACIÓN PNNC JULIO 2022</t>
  </si>
  <si>
    <t>AB Group SAS</t>
  </si>
  <si>
    <t>2022-01-617714</t>
  </si>
  <si>
    <t>Primero. Rechazar la solicitud de decretar la liquidación judicial de la sociedad AB Group S.A.S. En Liquidación, con NIT 900.605.535-0, por las razones expuestas en la parte motiva de esta providencia.</t>
  </si>
  <si>
    <t>ABG. SERGIO ALEJANDRO FLOREZ S.A.S</t>
  </si>
  <si>
    <t>2022-06-005362</t>
  </si>
  <si>
    <t> ACEVEDO RAMIREZ ESMERALDA</t>
  </si>
  <si>
    <t>2022-06-005394</t>
  </si>
  <si>
    <t> ITS INTERNATIONAL SERVICES S A S</t>
  </si>
  <si>
    <t>2022-01-635308</t>
  </si>
  <si>
    <t xml:space="preserve">Rechazar la solicitud de decretar la liquidación judicial simplificada de la sociedad ITS International Services S.A.S., con NIT 900.384.379-8, por las razones expuestas en la parte motiva de esta providencia. </t>
  </si>
  <si>
    <t xml:space="preserve">Rechazar la solicitud de admisión al Proceso de Reorganización Abreviado de la Sociedad ABG. SERGIO ALEJANDRO FLOREZ S.A.S., con NIT 900.600.703, por las razones expuestas en la parte considerativa de la presente providencia. </t>
  </si>
  <si>
    <t>Rechazar, la solicitud de admisión al proceso de reorganización realizada por la señora FRANCY MAYERLY ORTIZ PLATA en calidad de Apoderada Especial de la persona natural comerciante ESMERALDA ACEVEDO RAMIREZ, identificada con cedula de ciudadanía No. 37.656.757, por las razones expuestas en la parte motiva de la presente providencia.</t>
  </si>
  <si>
    <t>Primero. Rechazar la solicitud de inicio al Proceso de Reorganización de Eugenio Franco Delgado, identificado con cédula No. 10.090.558, por las razones expuestas en la parte considerativa de la presente providencia.</t>
  </si>
  <si>
    <t>GREMIO EMPRESARIAL 1085 S.A.S.</t>
  </si>
  <si>
    <t>2022-01- 636727</t>
  </si>
  <si>
    <t>Primero. Rechazar la solicitud de admisión al proceso de reorganización, Gremio empresarial 1085 S.A.S con NIT 901.354.682-0, por las razones expuestas en la parte considerativa de la presente providencia.</t>
  </si>
  <si>
    <t xml:space="preserve"> 
RESERCO INTERNATIONAL SERVICES IT S.A.S</t>
  </si>
  <si>
    <t>2022-01- 638308</t>
  </si>
  <si>
    <t>Primero Rechazar la solicitud de admisión al proceso de Reorganización de la sociedad Reserco International Services IT S.A.S., con NIT 900.759.950, por las razones expuestas en la parte considerativa de la presente providencia.</t>
  </si>
  <si>
    <t>LAURA PATRICIA SICUA RUBIO</t>
  </si>
  <si>
    <t>Primero. Rechazar la solicitud presentada por Laura Patricia Sicua Rubio, persona natural no comerciante, por las razones expuestas en la parte considerativa de la presente providencia.</t>
  </si>
  <si>
    <t>2022-01- 639722</t>
  </si>
  <si>
    <t>INVERONE S.A.S.</t>
  </si>
  <si>
    <t>2022-01- 640241</t>
  </si>
  <si>
    <t>Primero Rechazar la solicitud de admisión al proceso de Reorganización de la sociedad Inverone S.A.S., con NIT. 900.225.089-6, por las razones expuestas en la parte considerativa de la presente providencia</t>
  </si>
  <si>
    <t>CIENCIA MEDICA Y COSMETICA CIMECO SAS</t>
  </si>
  <si>
    <t xml:space="preserve">2022-01- 636976 </t>
  </si>
  <si>
    <t>Primero. Rechazar la solicitud de decretar el inicio de un proceso de liquidación judicial de la sociedad Ciencia Médica y Cosmética Cimeco S.A.S., con NIT 900.735.079-0, por las razones expuestas en la parte considerativa de la presente providencia</t>
  </si>
  <si>
    <t>SE RECHAZA POR FALTA DE COMPETENCIA</t>
  </si>
  <si>
    <t>FERNANDEZ CASTILLO PABLO JOSE</t>
  </si>
  <si>
    <t>2022-01- 641440</t>
  </si>
  <si>
    <t>Rechazar la solicitud de apertura al Proceso de Reorganización, de Pablo José Fernandez Castillo, persona natural no comerciante, por las razones expuestas en la parte considerativa de la presente providencia</t>
  </si>
  <si>
    <t>MARIA ALEJANDRA GONZALEZ LONDOÑO</t>
  </si>
  <si>
    <t>2022-01- 641442</t>
  </si>
  <si>
    <t>Rechazar la solicitud de apertura al proceso de reorganización de María Alejandra González Londoño, persona natural no comerciante, por las razones expuestas en la parte considerativa de la presente providencia</t>
  </si>
  <si>
    <t>ROMPIENDO ESQUEMAS S.A.S</t>
  </si>
  <si>
    <t> 2022-01- 641549</t>
  </si>
  <si>
    <t>GS INGENIERIA S.A.S.</t>
  </si>
  <si>
    <t>2022-06- 005436</t>
  </si>
  <si>
    <t>TECNOLOGIA SISTEMAS COLOMBIANO SAS</t>
  </si>
  <si>
    <t>2022-06- 005441</t>
  </si>
  <si>
    <t>CALA MEDINA EDITH LILIANA</t>
  </si>
  <si>
    <t>2022-06- 005442 </t>
  </si>
  <si>
    <t>Primero. Rechazar la solicitud de decretar la liquidación judicial simplificada de la sociedad Rompiendo Esquemas S.A.S., con NIT 900.216.617-7, por las razones expuestas en la parte motiva de esta providencia</t>
  </si>
  <si>
    <t>Primero. RECHAZAR la solicitud de admisión a un proceso de liquidación judicial de la sociedad GS INGENIERIA S.A.S., identificada con NIT 900679838, presentada por la señora MARISOL YEPES PINILLA, en calidad de representante legal de la citada sociedad por las razones expuestas en la parte motiva de esta providencia</t>
  </si>
  <si>
    <t>PRIMERO. RECHAZAR la solicitud de admisión al trámite de liquidación judicial simplificada de la sociedad TECNOLOGIA SISTEMAS COLOMBIANO (TECSISCOL) SAS Nit 900.746.466, presentada por el señor CARLOS ALBERTO RUIZ RUEDA, en calidad de Apoderado Especial de la citada sociedad, por las razones expuestas en la parte motiva de la presente providencia</t>
  </si>
  <si>
    <t>WEEM S.A.S.</t>
  </si>
  <si>
    <t>2022-01- 646685</t>
  </si>
  <si>
    <t>Primero. Rechazar la solicitud de apertura al Proceso de Reorganización de la Sociedad Weem S.A.S, con NIT 901.198.153-1, por las razones expuestas en la parte considerativa de la presente providencia.</t>
  </si>
  <si>
    <t>GRUPO OCEAN SA</t>
  </si>
  <si>
    <t>2022-01- 647280</t>
  </si>
  <si>
    <t>Primero. Rechazar la solicitud de decretar la liquidación judicial del Fideicomiso o Patrimonio Autónomo Cartagena Ocean Tower, por las razones expuestas en la parte considerativa de la presente providencia.</t>
  </si>
  <si>
    <t>MUNDIAL DE COBRANZAS SAS</t>
  </si>
  <si>
    <t> 2022-01- 656116</t>
  </si>
  <si>
    <t>RECHAZAR la solicitud de admisión al proceso de reorganización de la sociedad POLYCROM IMPRESORES S.A.S-NIT. 901224123 - 8, por las razones expuestas en la parte considerativa de la presente providencia.</t>
  </si>
  <si>
    <t>SILLAS Y PUPITRES DE COLOMBIA SAS</t>
  </si>
  <si>
    <t>2022-02- 017386</t>
  </si>
  <si>
    <t>Primero. Rechazar la solicitud de admisión al proceso de reorganización de la sociedad SILLAS Y PUPITRES DE COLOMBIA SAS, identificada con NIT 900.437.894, por las razones expuestas en la parte considerativa de la presente providencia.</t>
  </si>
  <si>
    <t>Primero. Rechazar la solicitud de admisión a la persona natural no comerdiante EDITH LILIANA CALA MEDINA (controlante) al tramite de liquidación judicial simplificada de la sociedad TECNOLOGIA SISTEMAS COLOMBIANO SAS Nit 900.746.466 presentada por el señor CARLOS ALBERTO RUIZ RUEDA en calidad de apoderado especial de la persona natural no comerciante en mención por las razones expuestas en la parte motiva de la rpesente providencia.</t>
  </si>
  <si>
    <t>2022-01- 671522</t>
  </si>
  <si>
    <t>Rechazar la solicitud de apertura al Proceso de Reorganización de la Sociedad Inversiones Axis SAS, con NIT 900665068, por las razones expuestas en la parte considerativa de la presente providencia.</t>
  </si>
  <si>
    <t>ESPYN ESTUDIOS PROYECTOS Y NEGOCIOS LTDA</t>
  </si>
  <si>
    <t>2022-01- 674187</t>
  </si>
  <si>
    <t>Primero. Rechazar la solicitud de inicio de un proceso de reorganización a la Sociedad Estudios Proyectos y Negocios S.A.S., con NIT 830.119.426-8.</t>
  </si>
  <si>
    <t>BUENAVISTA CONSTRUCTORA Y PROMOTORA SAS</t>
  </si>
  <si>
    <t>2022-01- 678723</t>
  </si>
  <si>
    <t>Primero. Rechazar la solicitud de admisión al proceso de reorganización de la sociedad Buenavista Constructora y Promotora S.A.S., con Nit: 805029384-, por las razones expuesta en los antecedentes del presente auto</t>
  </si>
  <si>
    <t>INDUSTRIAS FENIX RESILIENTES S.A.S</t>
  </si>
  <si>
    <t>2022-01- 678348</t>
  </si>
  <si>
    <t>Primero. Rechazar la solicitud de decretar la liquidación judicial simplificada de la sociedad Industrias Fénix Resilientes S.A.S., con NIT 830.048.503-1, por las razones expuestas en la parte motiva de esta providencia.</t>
  </si>
  <si>
    <t>CONSTRUCTORA ALPES S.A EN REORGANIZACION</t>
  </si>
  <si>
    <t>2022-01- 691770</t>
  </si>
  <si>
    <t>Rechazar la solicitud presentada con memorial 2022-01-580287 de 28 de julio de 2022, en el sentido de declarar la apertura del proceso de reorganización empresarial, o la liquidación de la sociedad Constructora Alpes S.A. por las razones expuestas en la parte considerativa de la presente providencia</t>
  </si>
  <si>
    <t>MONTES RAMIREZ GERMAN ALBERTO</t>
  </si>
  <si>
    <t>2022-05-004783</t>
  </si>
  <si>
    <t>CONDUAIRE S A S</t>
  </si>
  <si>
    <t>2022-06-005859</t>
  </si>
  <si>
    <t xml:space="preserve">PRIMERO: RECHAZAR la solicitud de admisión al proceso de reorganización abreviada de la sociedad CONDUAIRE S.A.S con Nit 900.518.453, por las razones expuestas en la parte considerativa de la presente providencia. </t>
  </si>
  <si>
    <t xml:space="preserve">PRIMERO. - RECHAZAR por incumplimiento del numeral 2 del artículo 10 de la Ley 1116/06, la solicitud de acuerdo de reorganización a la persona natural comerciante German Alberto Montes Ramirez identificado con cédula de ciudadanía número 75.003.077, con domicilio en la ciudad de Salamina – Caldas - Vereda Portachuelo Finca La Arenosa, por las razones expuestas en la parte considerativa del presente proveído. </t>
  </si>
  <si>
    <t>GRANJA DE LA TIA LOLO S.A.S.</t>
  </si>
  <si>
    <t>2022-01-700454</t>
  </si>
  <si>
    <t>Primero. Rechazar la solicitud de admisión a un proceso de reorganización empresarial de la sociedad La Granja de la Tía Lolo S.A.S. con Nit 900.395.244-1.</t>
  </si>
  <si>
    <t>CAPITAL FOOD COMPANY S A S</t>
  </si>
  <si>
    <t>2022-01-701348</t>
  </si>
  <si>
    <t>INVERSIONES CALABRESI C&amp;amp;G S.A.S</t>
  </si>
  <si>
    <t>2022-01-711109</t>
  </si>
  <si>
    <t>RIOS RAMIREZ FABIO MARTIN</t>
  </si>
  <si>
    <t>2022-01-715413</t>
  </si>
  <si>
    <t>ARIAS MARTINEZ RITA ELENA</t>
  </si>
  <si>
    <t>2022-01-715248</t>
  </si>
  <si>
    <t>2022-01-715034</t>
  </si>
  <si>
    <t>MARIA FERNANDA ROMERO MONTOYA</t>
  </si>
  <si>
    <t>2022-01-717394</t>
  </si>
  <si>
    <t>2022-01-717808</t>
  </si>
  <si>
    <t>DISTRIBUCIONES GUACHETA S.A.S</t>
  </si>
  <si>
    <t>2022-01- 719131</t>
  </si>
  <si>
    <t>Rechazar la solicitud de admisión al proceso de reorganización, de la sociedad Distribuciones Guacheta SAS - en Liquidación con NIT 901.000.426, por las razones expuestas en la parte considerativa de la presente providencia.</t>
  </si>
  <si>
    <t xml:space="preserve">Primero. Rechazar la solicitud presentada por la apoderada de la sociedad Chilombiano S.A.S. mediante memorial 2022-02-014700 del 22 de julio de 2022. </t>
  </si>
  <si>
    <t>Primero. Rechazar la solicitud de apertura al Proceso de Reorganización de la PNNC Fabio Martin Ríos Ramírez, identificada con NIT por las razones expuestas en la aprte considerativa de eesta providencia.</t>
  </si>
  <si>
    <t xml:space="preserve">Primero. Rechazar la solicitud de apertura al Proceso de Reorganización de la Persona Natural No Comerciante, Rita Elena Arias Martinez, identificada con CC 64.569.112, por las razones expuestas en la parte considerativa de la presente providencia. </t>
  </si>
  <si>
    <t xml:space="preserve">Primero. Rechazar la solicitud de admisión al proceso de reorganización de Maria Fernanda Romero Montoya presentada por su apoderado por las razones expuestas en la parte considerativa de la presente providencia. </t>
  </si>
  <si>
    <t xml:space="preserve">Primero. Rechazar la solicitud de admisión al proceso de reorganización, de la sociedad Läktoland SAS con Nit: 860.059.539-2, por las razones expuestas en la parte considerativa de la presente providencia. </t>
  </si>
  <si>
    <r>
      <t xml:space="preserve">Primero. </t>
    </r>
    <r>
      <rPr>
        <sz val="12"/>
        <color theme="1"/>
        <rFont val="Calibri"/>
        <family val="2"/>
        <scheme val="minor"/>
      </rPr>
      <t xml:space="preserve">Inadmitir la solicitud de liquidación judicial presentada por el apoderado especial de la sociedad CONCRETART LOGÍSTICA DE TRANSPORTE S.A.S. identificada con NIT 900961779, por las razones expuestas en la parte motiva de esta providencia. </t>
    </r>
  </si>
  <si>
    <t xml:space="preserve">Primero. Rechazar la solicitud de decretar el inicio de un proceso de liquidación judicial de la sociedad Capital Food Company S.A.S., con NIT 901.069.736-8, por las razones expuestas en la parte motiva de esta providencia. </t>
  </si>
  <si>
    <t xml:space="preserve">Primero. Rechazar la solicitud de decretar la apertura a un proceso de liquidación judicial de la sociedad Nutrisport Colombia S.A.S. con NIT 900.127.833, por las razones expuestas en la parte considerativa de la presente providencia.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</si>
</sst>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quot;$&quot;* #,##0_-;\-&quot;$&quot;* #,##0_-;_-&quot;$&quot;* &quot;-&quot;_-;_-@_-"/>
  </numFmts>
  <fonts count="4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6"/>
      <color theme="1"/>
      <name val="Calibri"/>
      <family val="2"/>
      <scheme val="minor"/>
    </font>
    <font>
      <sz val="12"/>
      <color rgb="FF000000"/>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b/>
      <sz val="18"/>
      <color theme="0"/>
      <name val="Calibri"/>
      <family val="2"/>
      <scheme val="minor"/>
    </font>
    <font>
      <b/>
      <i/>
      <sz val="12"/>
      <color theme="1"/>
      <name val="Calibri"/>
      <family val="2"/>
      <scheme val="minor"/>
    </font>
    <font>
      <b/>
      <sz val="12"/>
      <color theme="0"/>
      <name val="Calibri"/>
      <family val="2"/>
      <scheme val="minor"/>
    </font>
    <font>
      <b/>
      <sz val="14"/>
      <color theme="0"/>
      <name val="Calibri"/>
      <family val="2"/>
      <scheme val="minor"/>
    </font>
    <font>
      <b/>
      <sz val="16"/>
      <color theme="0"/>
      <name val="Calibri"/>
      <family val="2"/>
      <scheme val="minor"/>
    </font>
    <font>
      <b/>
      <sz val="12"/>
      <color rgb="FF000000"/>
      <name val="Calibri"/>
      <family val="2"/>
      <scheme val="minor"/>
    </font>
    <font>
      <b/>
      <sz val="11"/>
      <color rgb="FF000000"/>
      <name val="Calibri"/>
      <family val="2"/>
      <scheme val="minor"/>
    </font>
    <font>
      <b/>
      <sz val="10"/>
      <color rgb="FF2C363A"/>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0"/>
      <color rgb="FF201F1E"/>
      <name val="Calibri"/>
      <family val="2"/>
      <scheme val="minor"/>
    </font>
    <font>
      <sz val="1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ArialMT"/>
    </font>
    <font>
      <sz val="11"/>
      <color rgb="FF000000"/>
      <name val="Calibri"/>
      <family val="2"/>
      <scheme val="minor"/>
    </font>
    <font>
      <b/>
      <sz val="11"/>
      <color theme="1"/>
      <name val="Calibri"/>
      <family val="2"/>
      <scheme val="minor"/>
    </font>
    <font>
      <sz val="12"/>
      <name val="Calibri"/>
      <family val="2"/>
      <scheme val="minor"/>
    </font>
    <font>
      <sz val="11"/>
      <name val="Calibri"/>
      <family val="2"/>
      <scheme val="minor"/>
    </font>
    <font>
      <b/>
      <sz val="11"/>
      <name val="Calibri"/>
      <family val="2"/>
      <scheme val="minor"/>
    </font>
    <font>
      <sz val="12"/>
      <color theme="1"/>
      <name val="Helvetica"/>
      <family val="2"/>
    </font>
    <font>
      <sz val="11"/>
      <color rgb="FF000000"/>
      <name val="Calibri"/>
      <family val="2"/>
    </font>
    <font>
      <sz val="11"/>
      <color theme="1"/>
      <name val="Arial,Bold"/>
    </font>
    <font>
      <sz val="11"/>
      <color theme="1"/>
      <name val="Arial"/>
      <family val="2"/>
    </font>
    <font>
      <b/>
      <sz val="12"/>
      <name val="Calibri"/>
      <family val="2"/>
      <scheme val="minor"/>
    </font>
    <font>
      <sz val="12"/>
      <name val="Arial"/>
      <family val="2"/>
    </font>
    <font>
      <b/>
      <sz val="12"/>
      <color rgb="FF201F1E"/>
      <name val="Arial"/>
      <family val="2"/>
    </font>
    <font>
      <sz val="11"/>
      <color theme="1"/>
      <name val="ArialMT"/>
    </font>
  </fonts>
  <fills count="15">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7" tint="0.39997558519241921"/>
        <bgColor indexed="64"/>
      </patternFill>
    </fill>
    <fill>
      <patternFill patternType="solid">
        <fgColor theme="2"/>
        <bgColor indexed="64"/>
      </patternFill>
    </fill>
    <fill>
      <patternFill patternType="solid">
        <fgColor theme="9"/>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0070C0"/>
        <bgColor indexed="64"/>
      </patternFill>
    </fill>
    <fill>
      <patternFill patternType="solid">
        <fgColor rgb="FFFFFF00"/>
        <bgColor indexed="64"/>
      </patternFill>
    </fill>
    <fill>
      <patternFill patternType="solid">
        <fgColor theme="0"/>
        <bgColor indexed="64"/>
      </patternFill>
    </fill>
    <fill>
      <patternFill patternType="solid">
        <fgColor rgb="FFFAFBFC"/>
        <bgColor indexed="64"/>
      </patternFill>
    </fill>
    <fill>
      <patternFill patternType="solid">
        <fgColor theme="9" tint="0.39997558519241921"/>
        <bgColor indexed="64"/>
      </patternFill>
    </fill>
    <fill>
      <patternFill patternType="solid">
        <fgColor theme="4"/>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2">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41" fontId="9" fillId="0" borderId="0" applyFont="0" applyFill="0" applyBorder="0" applyAlignment="0" applyProtection="0"/>
    <xf numFmtId="164" fontId="9" fillId="0" borderId="0" applyFont="0" applyFill="0" applyBorder="0" applyAlignment="0" applyProtection="0"/>
    <xf numFmtId="43" fontId="9" fillId="0" borderId="0" applyFont="0" applyFill="0" applyBorder="0" applyAlignment="0" applyProtection="0"/>
  </cellStyleXfs>
  <cellXfs count="386">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wrapText="1"/>
    </xf>
    <xf numFmtId="14" fontId="0" fillId="0" borderId="1" xfId="0" applyNumberFormat="1" applyBorder="1"/>
    <xf numFmtId="0" fontId="0" fillId="0" borderId="1" xfId="0" applyFill="1" applyBorder="1"/>
    <xf numFmtId="0" fontId="4" fillId="0" borderId="1" xfId="0" applyFont="1" applyBorder="1" applyAlignment="1">
      <alignment horizontal="center"/>
    </xf>
    <xf numFmtId="0" fontId="4" fillId="0" borderId="0" xfId="0" applyFont="1" applyAlignment="1">
      <alignment horizontal="center" vertical="center"/>
    </xf>
    <xf numFmtId="0" fontId="4" fillId="0" borderId="1" xfId="0" applyFont="1" applyBorder="1" applyAlignment="1">
      <alignment wrapText="1"/>
    </xf>
    <xf numFmtId="0" fontId="4" fillId="0" borderId="0" xfId="0" applyFont="1"/>
    <xf numFmtId="0" fontId="4" fillId="0" borderId="1" xfId="0" applyFont="1" applyBorder="1"/>
    <xf numFmtId="14" fontId="0" fillId="0" borderId="1" xfId="0" applyNumberFormat="1" applyBorder="1" applyAlignment="1">
      <alignment horizontal="center" vertical="center"/>
    </xf>
    <xf numFmtId="0" fontId="0" fillId="0" borderId="1" xfId="0" applyBorder="1" applyAlignment="1">
      <alignment horizontal="right" vertical="center"/>
    </xf>
    <xf numFmtId="0" fontId="0" fillId="0" borderId="1" xfId="0" applyBorder="1" applyAlignment="1">
      <alignment horizontal="right"/>
    </xf>
    <xf numFmtId="0" fontId="4" fillId="0" borderId="1" xfId="0" applyFont="1" applyBorder="1" applyAlignment="1">
      <alignment horizontal="left" vertical="center" wrapText="1"/>
    </xf>
    <xf numFmtId="0" fontId="4" fillId="0" borderId="1" xfId="0" applyFont="1" applyBorder="1" applyAlignment="1">
      <alignment horizontal="left" wrapText="1"/>
    </xf>
    <xf numFmtId="0" fontId="4" fillId="0" borderId="0" xfId="0" applyFont="1" applyBorder="1" applyAlignment="1">
      <alignment vertical="center"/>
    </xf>
    <xf numFmtId="0" fontId="4" fillId="0" borderId="1" xfId="0" applyFont="1" applyBorder="1" applyAlignment="1">
      <alignment horizontal="center" vertical="center"/>
    </xf>
    <xf numFmtId="14" fontId="0" fillId="0" borderId="1" xfId="0" applyNumberFormat="1" applyBorder="1" applyAlignment="1">
      <alignment horizontal="right" vertical="center"/>
    </xf>
    <xf numFmtId="0" fontId="4" fillId="0" borderId="1" xfId="0" applyFont="1" applyFill="1" applyBorder="1" applyAlignment="1">
      <alignment horizontal="center" vertical="center"/>
    </xf>
    <xf numFmtId="0" fontId="0" fillId="0" borderId="1" xfId="0" applyBorder="1" applyAlignment="1">
      <alignment horizontal="center"/>
    </xf>
    <xf numFmtId="0" fontId="6" fillId="0" borderId="1" xfId="0" applyFont="1" applyBorder="1"/>
    <xf numFmtId="0" fontId="0" fillId="7" borderId="1" xfId="0" applyFill="1" applyBorder="1"/>
    <xf numFmtId="0" fontId="5" fillId="0" borderId="1" xfId="0" applyFont="1" applyBorder="1" applyAlignment="1">
      <alignment horizontal="center" vertical="center"/>
    </xf>
    <xf numFmtId="0" fontId="11" fillId="0" borderId="1" xfId="0" applyFont="1" applyBorder="1" applyAlignment="1">
      <alignment horizontal="left" vertical="center" wrapText="1"/>
    </xf>
    <xf numFmtId="0" fontId="4" fillId="0" borderId="6" xfId="0" applyFont="1" applyBorder="1" applyAlignment="1">
      <alignment horizontal="center" vertical="center"/>
    </xf>
    <xf numFmtId="0" fontId="0" fillId="0" borderId="1" xfId="19" applyNumberFormat="1" applyFont="1" applyBorder="1" applyAlignment="1">
      <alignment horizontal="center" vertical="center"/>
    </xf>
    <xf numFmtId="0" fontId="4" fillId="7" borderId="1" xfId="0" applyFont="1" applyFill="1" applyBorder="1" applyAlignment="1">
      <alignment horizontal="center" vertical="center"/>
    </xf>
    <xf numFmtId="0" fontId="4" fillId="0" borderId="1" xfId="0" applyFont="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0" xfId="0" applyFont="1" applyFill="1"/>
    <xf numFmtId="0" fontId="5" fillId="0" borderId="1" xfId="0" applyFont="1" applyFill="1" applyBorder="1" applyAlignment="1">
      <alignment horizontal="center" vertical="center"/>
    </xf>
    <xf numFmtId="0" fontId="5" fillId="8" borderId="1" xfId="0" applyFont="1" applyFill="1" applyBorder="1" applyAlignment="1">
      <alignment horizontal="center" vertical="center"/>
    </xf>
    <xf numFmtId="0" fontId="0" fillId="8" borderId="1" xfId="0" applyFill="1" applyBorder="1" applyAlignment="1">
      <alignment horizontal="center" vertical="center"/>
    </xf>
    <xf numFmtId="0" fontId="4" fillId="8" borderId="1" xfId="0" applyFont="1" applyFill="1" applyBorder="1" applyAlignment="1">
      <alignment horizontal="center"/>
    </xf>
    <xf numFmtId="0" fontId="12" fillId="9" borderId="1" xfId="0" applyFont="1" applyFill="1" applyBorder="1" applyAlignment="1">
      <alignment horizontal="center"/>
    </xf>
    <xf numFmtId="0" fontId="0" fillId="0" borderId="2" xfId="0" applyBorder="1" applyAlignment="1">
      <alignment horizontal="center"/>
    </xf>
    <xf numFmtId="0" fontId="11" fillId="0" borderId="5" xfId="0" applyFont="1" applyBorder="1" applyAlignment="1">
      <alignment horizontal="left" vertical="center" wrapText="1"/>
    </xf>
    <xf numFmtId="0" fontId="4" fillId="8" borderId="1" xfId="0" applyFont="1" applyFill="1" applyBorder="1" applyAlignment="1">
      <alignment horizontal="center" vertical="center"/>
    </xf>
    <xf numFmtId="0" fontId="0" fillId="8" borderId="1" xfId="0" applyFill="1" applyBorder="1" applyAlignment="1">
      <alignment vertical="center"/>
    </xf>
    <xf numFmtId="0" fontId="0" fillId="0" borderId="1" xfId="0" applyFill="1" applyBorder="1" applyAlignment="1">
      <alignment horizontal="center" vertical="center"/>
    </xf>
    <xf numFmtId="0" fontId="4" fillId="8" borderId="1" xfId="0" applyFont="1" applyFill="1" applyBorder="1" applyAlignment="1">
      <alignment horizontal="center"/>
    </xf>
    <xf numFmtId="0" fontId="0" fillId="0" borderId="1" xfId="0" applyBorder="1" applyAlignment="1">
      <alignment horizontal="center" vertical="center"/>
    </xf>
    <xf numFmtId="0" fontId="4" fillId="7"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top"/>
    </xf>
    <xf numFmtId="0" fontId="4" fillId="0" borderId="1" xfId="0" applyFont="1" applyBorder="1" applyAlignment="1">
      <alignment horizontal="left" vertical="top" wrapText="1"/>
    </xf>
    <xf numFmtId="0" fontId="4" fillId="7" borderId="1" xfId="0" applyFont="1" applyFill="1" applyBorder="1" applyAlignment="1">
      <alignment horizontal="center" vertical="center"/>
    </xf>
    <xf numFmtId="0" fontId="4" fillId="8" borderId="1" xfId="0" applyFont="1" applyFill="1" applyBorder="1" applyAlignment="1">
      <alignment horizontal="center"/>
    </xf>
    <xf numFmtId="0" fontId="0" fillId="0" borderId="1" xfId="0" applyBorder="1" applyAlignment="1">
      <alignment horizontal="center" vertical="center"/>
    </xf>
    <xf numFmtId="0" fontId="0" fillId="0" borderId="0" xfId="0" applyFill="1" applyBorder="1"/>
    <xf numFmtId="0" fontId="0" fillId="0" borderId="0" xfId="0" applyFill="1"/>
    <xf numFmtId="0" fontId="0" fillId="0" borderId="0" xfId="0" applyBorder="1"/>
    <xf numFmtId="14" fontId="0" fillId="0" borderId="1" xfId="0" applyNumberFormat="1" applyBorder="1" applyAlignment="1">
      <alignment horizontal="left" vertical="top"/>
    </xf>
    <xf numFmtId="0" fontId="4" fillId="0" borderId="1" xfId="0" applyFont="1" applyBorder="1" applyAlignment="1">
      <alignment horizontal="left" vertical="top"/>
    </xf>
    <xf numFmtId="41" fontId="0" fillId="0" borderId="1" xfId="19" applyFont="1" applyBorder="1" applyAlignment="1">
      <alignment horizontal="left" vertical="top"/>
    </xf>
    <xf numFmtId="0" fontId="0" fillId="0" borderId="1" xfId="0" applyBorder="1" applyAlignment="1">
      <alignment horizontal="center" vertical="center"/>
    </xf>
    <xf numFmtId="0" fontId="0" fillId="0" borderId="1" xfId="0" applyBorder="1" applyAlignment="1">
      <alignment horizontal="center" vertical="center"/>
    </xf>
    <xf numFmtId="0" fontId="4"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49" fontId="0" fillId="0" borderId="1" xfId="0" applyNumberFormat="1" applyFont="1" applyFill="1" applyBorder="1" applyAlignment="1">
      <alignment horizontal="right" vertical="center"/>
    </xf>
    <xf numFmtId="49" fontId="0" fillId="7" borderId="1" xfId="0" applyNumberFormat="1" applyFill="1" applyBorder="1" applyAlignment="1">
      <alignment horizontal="right"/>
    </xf>
    <xf numFmtId="49"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4" fillId="7" borderId="1" xfId="0" applyFont="1" applyFill="1" applyBorder="1" applyAlignment="1">
      <alignment horizontal="center" vertical="center"/>
    </xf>
    <xf numFmtId="0" fontId="0" fillId="0" borderId="1" xfId="0" applyBorder="1" applyAlignment="1">
      <alignment horizontal="center" vertical="center"/>
    </xf>
    <xf numFmtId="0" fontId="0" fillId="0" borderId="7" xfId="0" applyFill="1" applyBorder="1"/>
    <xf numFmtId="0" fontId="0" fillId="0" borderId="1" xfId="0" applyBorder="1" applyAlignment="1">
      <alignment horizontal="center" vertical="center"/>
    </xf>
    <xf numFmtId="0" fontId="0" fillId="0" borderId="1" xfId="0" applyBorder="1" applyAlignment="1">
      <alignment horizontal="center" vertical="center"/>
    </xf>
    <xf numFmtId="0" fontId="15" fillId="0" borderId="1" xfId="0" applyFont="1" applyBorder="1" applyAlignment="1">
      <alignment wrapText="1"/>
    </xf>
    <xf numFmtId="0" fontId="0" fillId="0" borderId="2" xfId="0" applyBorder="1"/>
    <xf numFmtId="49" fontId="0" fillId="0" borderId="2" xfId="0" applyNumberFormat="1" applyFont="1" applyFill="1" applyBorder="1" applyAlignment="1">
      <alignment horizontal="right" vertical="center"/>
    </xf>
    <xf numFmtId="0" fontId="0" fillId="0" borderId="3" xfId="0" applyBorder="1" applyAlignment="1">
      <alignment horizontal="left" vertical="top" wrapText="1"/>
    </xf>
    <xf numFmtId="0" fontId="0" fillId="0" borderId="1" xfId="0" applyBorder="1" applyAlignment="1">
      <alignment horizontal="center" vertical="center"/>
    </xf>
    <xf numFmtId="0" fontId="16" fillId="0" borderId="0" xfId="0" applyFont="1"/>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0" fontId="6" fillId="0" borderId="3" xfId="0" applyFont="1" applyBorder="1" applyAlignment="1">
      <alignment horizontal="left" vertical="top" wrapText="1"/>
    </xf>
    <xf numFmtId="0" fontId="0" fillId="0" borderId="7" xfId="0" applyFont="1" applyFill="1" applyBorder="1"/>
    <xf numFmtId="0" fontId="17" fillId="0" borderId="0" xfId="0" applyFont="1"/>
    <xf numFmtId="0" fontId="18" fillId="0" borderId="0" xfId="0" applyFont="1" applyAlignment="1">
      <alignment horizontal="center" vertical="center"/>
    </xf>
    <xf numFmtId="0" fontId="18" fillId="0" borderId="0" xfId="0" applyFont="1"/>
    <xf numFmtId="0" fontId="19" fillId="0" borderId="0" xfId="0" applyFont="1"/>
    <xf numFmtId="0" fontId="18" fillId="0" borderId="1" xfId="0" applyFont="1" applyBorder="1" applyAlignment="1">
      <alignment horizontal="center" vertical="center"/>
    </xf>
    <xf numFmtId="0" fontId="18" fillId="5" borderId="1" xfId="0" applyFont="1" applyFill="1" applyBorder="1" applyAlignment="1">
      <alignment horizontal="center" vertical="center" wrapText="1"/>
    </xf>
    <xf numFmtId="0" fontId="18" fillId="10" borderId="1" xfId="0" applyFont="1" applyFill="1" applyBorder="1" applyAlignment="1">
      <alignment horizontal="center" vertical="center"/>
    </xf>
    <xf numFmtId="0" fontId="18" fillId="0" borderId="1" xfId="0" applyFont="1" applyBorder="1" applyAlignment="1">
      <alignment horizontal="left" vertical="top" wrapText="1"/>
    </xf>
    <xf numFmtId="0" fontId="19" fillId="0" borderId="1" xfId="0" applyFont="1" applyBorder="1" applyAlignment="1">
      <alignment horizontal="left" vertical="top"/>
    </xf>
    <xf numFmtId="14" fontId="19" fillId="0" borderId="1" xfId="0" applyNumberFormat="1" applyFont="1" applyBorder="1" applyAlignment="1">
      <alignment horizontal="left" vertical="top"/>
    </xf>
    <xf numFmtId="41" fontId="19" fillId="0" borderId="1" xfId="19" applyFont="1" applyBorder="1" applyAlignment="1">
      <alignment horizontal="left" vertical="top"/>
    </xf>
    <xf numFmtId="41" fontId="19" fillId="0" borderId="1" xfId="19" applyFont="1" applyBorder="1" applyAlignment="1">
      <alignment horizontal="center" vertical="center"/>
    </xf>
    <xf numFmtId="0" fontId="19" fillId="0" borderId="1" xfId="0" applyFont="1" applyBorder="1"/>
    <xf numFmtId="41" fontId="19" fillId="0" borderId="2" xfId="19" applyFont="1" applyBorder="1" applyAlignment="1">
      <alignment horizontal="center" vertical="center"/>
    </xf>
    <xf numFmtId="0" fontId="21" fillId="0" borderId="0" xfId="0" applyFont="1"/>
    <xf numFmtId="14" fontId="22" fillId="0" borderId="1" xfId="0" applyNumberFormat="1" applyFont="1" applyBorder="1" applyAlignment="1">
      <alignment horizontal="left" vertical="top"/>
    </xf>
    <xf numFmtId="0" fontId="19" fillId="7" borderId="1" xfId="0" applyFont="1" applyFill="1" applyBorder="1"/>
    <xf numFmtId="0" fontId="18" fillId="0" borderId="1" xfId="0" applyFont="1" applyBorder="1" applyAlignment="1">
      <alignment horizontal="left" vertical="center" wrapText="1"/>
    </xf>
    <xf numFmtId="0" fontId="19" fillId="11" borderId="1" xfId="0" applyFont="1" applyFill="1" applyBorder="1"/>
    <xf numFmtId="14" fontId="19" fillId="0" borderId="1" xfId="0" applyNumberFormat="1" applyFont="1" applyBorder="1"/>
    <xf numFmtId="0" fontId="19" fillId="0" borderId="1" xfId="0" applyFont="1" applyBorder="1" applyAlignment="1">
      <alignment horizontal="center" vertical="center"/>
    </xf>
    <xf numFmtId="0" fontId="18" fillId="0" borderId="1" xfId="0" applyFont="1" applyBorder="1" applyAlignment="1">
      <alignment wrapText="1"/>
    </xf>
    <xf numFmtId="0" fontId="19" fillId="0" borderId="1" xfId="0" applyFont="1" applyBorder="1" applyAlignment="1">
      <alignment horizontal="left" vertical="top" wrapText="1"/>
    </xf>
    <xf numFmtId="0" fontId="19" fillId="0" borderId="2" xfId="0" applyFont="1" applyBorder="1" applyAlignment="1">
      <alignment horizontal="center" vertical="center"/>
    </xf>
    <xf numFmtId="0" fontId="19" fillId="0" borderId="1" xfId="0" applyFont="1" applyFill="1" applyBorder="1"/>
    <xf numFmtId="14" fontId="24" fillId="0" borderId="3" xfId="0" applyNumberFormat="1" applyFont="1" applyBorder="1"/>
    <xf numFmtId="0" fontId="24" fillId="0" borderId="1" xfId="0" applyFont="1" applyBorder="1"/>
    <xf numFmtId="1" fontId="24" fillId="0" borderId="1" xfId="0" applyNumberFormat="1" applyFont="1" applyBorder="1"/>
    <xf numFmtId="14" fontId="19" fillId="0" borderId="1" xfId="0" applyNumberFormat="1" applyFont="1" applyFill="1" applyBorder="1"/>
    <xf numFmtId="0" fontId="18" fillId="0" borderId="8" xfId="0" applyFont="1" applyBorder="1" applyAlignment="1">
      <alignment horizontal="center" vertical="center"/>
    </xf>
    <xf numFmtId="0" fontId="25" fillId="0" borderId="1" xfId="0" applyFont="1" applyBorder="1"/>
    <xf numFmtId="0" fontId="22" fillId="0" borderId="1" xfId="0" applyFont="1" applyBorder="1"/>
    <xf numFmtId="0" fontId="23" fillId="0" borderId="1" xfId="0" applyFont="1" applyBorder="1"/>
    <xf numFmtId="0" fontId="19" fillId="0" borderId="1" xfId="0" applyFont="1" applyBorder="1" applyAlignment="1">
      <alignment vertical="top"/>
    </xf>
    <xf numFmtId="14" fontId="19" fillId="0" borderId="1" xfId="0" applyNumberFormat="1" applyFont="1" applyBorder="1" applyAlignment="1">
      <alignment horizontal="center" vertical="center"/>
    </xf>
    <xf numFmtId="0" fontId="19" fillId="0" borderId="3" xfId="0" applyFont="1" applyBorder="1" applyAlignment="1">
      <alignment horizontal="left" vertical="top" wrapText="1"/>
    </xf>
    <xf numFmtId="0" fontId="24" fillId="0" borderId="0" xfId="0" applyFont="1"/>
    <xf numFmtId="0" fontId="19" fillId="0" borderId="2" xfId="0" applyFont="1" applyBorder="1" applyAlignment="1"/>
    <xf numFmtId="0" fontId="18" fillId="0" borderId="1" xfId="0" applyFont="1" applyBorder="1"/>
    <xf numFmtId="0" fontId="22" fillId="0" borderId="0" xfId="0" applyFont="1"/>
    <xf numFmtId="0" fontId="18" fillId="11" borderId="1" xfId="0" applyFont="1" applyFill="1" applyBorder="1" applyAlignment="1">
      <alignment wrapText="1"/>
    </xf>
    <xf numFmtId="14" fontId="19" fillId="11" borderId="1" xfId="0" applyNumberFormat="1" applyFont="1" applyFill="1" applyBorder="1"/>
    <xf numFmtId="0" fontId="22" fillId="12" borderId="1" xfId="0" applyFont="1" applyFill="1" applyBorder="1" applyAlignment="1">
      <alignment vertical="center" wrapText="1"/>
    </xf>
    <xf numFmtId="0" fontId="23" fillId="11" borderId="1" xfId="0" applyFont="1" applyFill="1" applyBorder="1" applyAlignment="1">
      <alignment wrapText="1"/>
    </xf>
    <xf numFmtId="14" fontId="19" fillId="0" borderId="3" xfId="0" applyNumberFormat="1" applyFont="1" applyBorder="1"/>
    <xf numFmtId="0" fontId="25" fillId="0" borderId="0" xfId="0" applyFont="1"/>
    <xf numFmtId="0" fontId="22" fillId="3" borderId="1" xfId="0" applyFont="1" applyFill="1" applyBorder="1"/>
    <xf numFmtId="0" fontId="25"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25" fillId="0" borderId="1" xfId="0" applyFont="1" applyFill="1" applyBorder="1" applyAlignment="1">
      <alignment horizontal="center" vertical="center"/>
    </xf>
    <xf numFmtId="0" fontId="25" fillId="0" borderId="1" xfId="0" applyFont="1" applyFill="1" applyBorder="1" applyAlignment="1">
      <alignment horizontal="left" vertical="top" wrapText="1"/>
    </xf>
    <xf numFmtId="0" fontId="22" fillId="0" borderId="1" xfId="0" applyFont="1" applyFill="1" applyBorder="1" applyAlignment="1">
      <alignment horizontal="left" vertical="top"/>
    </xf>
    <xf numFmtId="14" fontId="22" fillId="0" borderId="1" xfId="0" applyNumberFormat="1" applyFont="1" applyFill="1" applyBorder="1" applyAlignment="1">
      <alignment horizontal="left" vertical="top" wrapText="1"/>
    </xf>
    <xf numFmtId="14" fontId="22" fillId="0" borderId="1" xfId="0" applyNumberFormat="1" applyFont="1" applyFill="1" applyBorder="1" applyAlignment="1">
      <alignment horizontal="left" vertical="top"/>
    </xf>
    <xf numFmtId="41" fontId="22" fillId="0" borderId="1" xfId="19" applyFont="1" applyBorder="1" applyAlignment="1">
      <alignment horizontal="left" vertical="top"/>
    </xf>
    <xf numFmtId="0" fontId="22" fillId="7" borderId="1" xfId="0" applyFont="1" applyFill="1" applyBorder="1"/>
    <xf numFmtId="49" fontId="25" fillId="11" borderId="1" xfId="0" applyNumberFormat="1" applyFont="1" applyFill="1" applyBorder="1" applyAlignment="1">
      <alignment horizontal="left" vertical="top"/>
    </xf>
    <xf numFmtId="49" fontId="22" fillId="11" borderId="1" xfId="0" applyNumberFormat="1" applyFont="1" applyFill="1" applyBorder="1" applyAlignment="1">
      <alignment horizontal="left" vertical="center"/>
    </xf>
    <xf numFmtId="49" fontId="22" fillId="11" borderId="1" xfId="0" applyNumberFormat="1" applyFont="1" applyFill="1" applyBorder="1" applyAlignment="1">
      <alignment horizontal="right"/>
    </xf>
    <xf numFmtId="0" fontId="25" fillId="11" borderId="1" xfId="0" applyFont="1" applyFill="1" applyBorder="1" applyAlignment="1"/>
    <xf numFmtId="0" fontId="25" fillId="11" borderId="1" xfId="0" applyFont="1" applyFill="1" applyBorder="1" applyAlignment="1">
      <alignment horizontal="left" vertical="top"/>
    </xf>
    <xf numFmtId="0" fontId="22" fillId="7" borderId="1" xfId="0" applyFont="1" applyFill="1" applyBorder="1" applyAlignment="1"/>
    <xf numFmtId="0" fontId="22" fillId="11" borderId="1" xfId="0" applyFont="1" applyFill="1" applyBorder="1" applyAlignment="1"/>
    <xf numFmtId="14" fontId="22" fillId="11" borderId="1" xfId="0" applyNumberFormat="1" applyFont="1" applyFill="1" applyBorder="1" applyAlignment="1"/>
    <xf numFmtId="0" fontId="0" fillId="0" borderId="1" xfId="0" applyBorder="1" applyAlignment="1">
      <alignment horizontal="center" vertical="center"/>
    </xf>
    <xf numFmtId="0" fontId="25" fillId="11" borderId="1" xfId="0" applyFont="1" applyFill="1" applyBorder="1" applyAlignment="1">
      <alignment horizontal="center" vertical="center"/>
    </xf>
    <xf numFmtId="0" fontId="22" fillId="11" borderId="1" xfId="0" applyFont="1" applyFill="1" applyBorder="1" applyAlignment="1">
      <alignment horizontal="center" vertical="center"/>
    </xf>
    <xf numFmtId="0" fontId="22" fillId="11" borderId="1" xfId="0" applyNumberFormat="1" applyFont="1" applyFill="1" applyBorder="1" applyAlignment="1"/>
    <xf numFmtId="0" fontId="22" fillId="11" borderId="2" xfId="0" applyFont="1" applyFill="1" applyBorder="1" applyAlignment="1">
      <alignment horizontal="center" vertical="center"/>
    </xf>
    <xf numFmtId="0" fontId="25" fillId="11" borderId="1" xfId="0" applyNumberFormat="1" applyFont="1" applyFill="1" applyBorder="1" applyAlignment="1">
      <alignment horizontal="center" vertical="center"/>
    </xf>
    <xf numFmtId="49" fontId="22" fillId="11" borderId="1" xfId="0" applyNumberFormat="1" applyFont="1" applyFill="1" applyBorder="1" applyAlignment="1">
      <alignment horizontal="right" vertical="center"/>
    </xf>
    <xf numFmtId="41" fontId="22" fillId="11" borderId="1" xfId="19" applyFont="1" applyFill="1" applyBorder="1" applyAlignment="1">
      <alignment horizontal="center" vertical="center"/>
    </xf>
    <xf numFmtId="41" fontId="22" fillId="11" borderId="2" xfId="19" applyFont="1" applyFill="1" applyBorder="1" applyAlignment="1">
      <alignment horizontal="center" vertical="center"/>
    </xf>
    <xf numFmtId="0" fontId="22" fillId="11" borderId="1" xfId="19" applyNumberFormat="1" applyFont="1" applyFill="1" applyBorder="1" applyAlignment="1">
      <alignment horizontal="center" vertical="center"/>
    </xf>
    <xf numFmtId="49" fontId="22" fillId="11" borderId="1" xfId="0" applyNumberFormat="1" applyFont="1" applyFill="1" applyBorder="1" applyAlignment="1">
      <alignment horizontal="left" vertical="top"/>
    </xf>
    <xf numFmtId="1" fontId="22" fillId="11" borderId="1" xfId="0" applyNumberFormat="1" applyFont="1" applyFill="1" applyBorder="1" applyAlignment="1"/>
    <xf numFmtId="41" fontId="22" fillId="11" borderId="1" xfId="20" applyNumberFormat="1" applyFont="1" applyFill="1" applyBorder="1" applyAlignment="1"/>
    <xf numFmtId="49" fontId="22" fillId="11" borderId="1" xfId="0" applyNumberFormat="1" applyFont="1" applyFill="1" applyBorder="1" applyAlignment="1">
      <alignment horizontal="center"/>
    </xf>
    <xf numFmtId="0" fontId="22" fillId="11" borderId="1" xfId="0" applyFont="1" applyFill="1" applyBorder="1" applyAlignment="1">
      <alignment horizontal="left" vertical="top"/>
    </xf>
    <xf numFmtId="0" fontId="25" fillId="11" borderId="1" xfId="0" applyFont="1" applyFill="1" applyBorder="1" applyAlignment="1">
      <alignment vertical="center"/>
    </xf>
    <xf numFmtId="0" fontId="19" fillId="0" borderId="1" xfId="0" applyFont="1" applyBorder="1" applyAlignment="1">
      <alignment horizontal="left" vertical="top"/>
    </xf>
    <xf numFmtId="0" fontId="0" fillId="0" borderId="1" xfId="0" applyBorder="1" applyAlignment="1">
      <alignment horizontal="left" vertical="top" wrapText="1"/>
    </xf>
    <xf numFmtId="0" fontId="3" fillId="0" borderId="0" xfId="0" applyFont="1"/>
    <xf numFmtId="0" fontId="19" fillId="0" borderId="0" xfId="0" applyFont="1" applyAlignment="1">
      <alignment horizontal="justify" vertical="center"/>
    </xf>
    <xf numFmtId="0" fontId="19" fillId="0" borderId="1" xfId="0" applyFont="1" applyBorder="1" applyAlignment="1">
      <alignment horizontal="justify" vertical="center"/>
    </xf>
    <xf numFmtId="0" fontId="18" fillId="0" borderId="6" xfId="0" applyFont="1" applyBorder="1" applyAlignment="1">
      <alignment wrapText="1"/>
    </xf>
    <xf numFmtId="0" fontId="0" fillId="0" borderId="3" xfId="0" applyBorder="1" applyAlignment="1">
      <alignment horizontal="center" vertical="center" wrapText="1"/>
    </xf>
    <xf numFmtId="0" fontId="28" fillId="0" borderId="1" xfId="0" applyFont="1" applyBorder="1" applyAlignment="1">
      <alignment wrapText="1"/>
    </xf>
    <xf numFmtId="0" fontId="27" fillId="0" borderId="1" xfId="0" applyFont="1" applyBorder="1"/>
    <xf numFmtId="0" fontId="3" fillId="0" borderId="1" xfId="0" applyFont="1" applyBorder="1"/>
    <xf numFmtId="0" fontId="28" fillId="0" borderId="0" xfId="0" applyFont="1"/>
    <xf numFmtId="0" fontId="2" fillId="0" borderId="0" xfId="0" applyFont="1"/>
    <xf numFmtId="0" fontId="19" fillId="0" borderId="2" xfId="0" applyFont="1" applyBorder="1" applyAlignment="1">
      <alignment horizontal="left" vertical="top"/>
    </xf>
    <xf numFmtId="0" fontId="19" fillId="0" borderId="3" xfId="0" applyFont="1" applyBorder="1" applyAlignment="1">
      <alignment horizontal="left" vertical="top" wrapText="1"/>
    </xf>
    <xf numFmtId="0" fontId="0" fillId="0" borderId="1" xfId="0" applyBorder="1" applyAlignment="1">
      <alignment horizontal="center" vertical="center"/>
    </xf>
    <xf numFmtId="0" fontId="0" fillId="0" borderId="3" xfId="0" applyBorder="1" applyAlignment="1">
      <alignment vertical="top" wrapText="1"/>
    </xf>
    <xf numFmtId="0" fontId="1" fillId="0" borderId="0" xfId="0" applyFont="1"/>
    <xf numFmtId="0" fontId="27" fillId="0" borderId="0" xfId="0" applyFont="1"/>
    <xf numFmtId="0" fontId="1" fillId="0" borderId="1" xfId="0" applyFont="1" applyBorder="1"/>
    <xf numFmtId="0" fontId="19" fillId="0" borderId="1" xfId="0" applyFont="1" applyBorder="1" applyAlignment="1">
      <alignment horizontal="right" vertical="center"/>
    </xf>
    <xf numFmtId="14" fontId="19" fillId="0" borderId="1" xfId="0" applyNumberFormat="1" applyFont="1" applyBorder="1" applyAlignment="1"/>
    <xf numFmtId="14" fontId="19" fillId="0" borderId="1" xfId="21" applyNumberFormat="1" applyFont="1" applyBorder="1" applyAlignment="1">
      <alignment vertical="center"/>
    </xf>
    <xf numFmtId="0" fontId="0" fillId="0" borderId="3" xfId="0" applyBorder="1" applyAlignment="1">
      <alignment horizontal="left" vertical="top" wrapText="1"/>
    </xf>
    <xf numFmtId="0" fontId="29" fillId="0" borderId="0" xfId="0" applyFont="1"/>
    <xf numFmtId="0" fontId="30" fillId="0" borderId="0" xfId="0" applyFont="1"/>
    <xf numFmtId="0" fontId="32" fillId="0" borderId="0" xfId="0" applyFont="1"/>
    <xf numFmtId="0" fontId="0" fillId="14" borderId="1" xfId="0" applyFill="1" applyBorder="1"/>
    <xf numFmtId="0" fontId="0" fillId="14" borderId="0" xfId="0" applyFill="1"/>
    <xf numFmtId="0" fontId="0" fillId="14" borderId="3" xfId="0" applyFill="1" applyBorder="1" applyAlignment="1">
      <alignment vertical="top" wrapText="1"/>
    </xf>
    <xf numFmtId="0" fontId="28" fillId="14" borderId="1" xfId="0" applyFont="1" applyFill="1" applyBorder="1" applyAlignment="1">
      <alignment wrapText="1"/>
    </xf>
    <xf numFmtId="14" fontId="0" fillId="14" borderId="1" xfId="0" applyNumberFormat="1" applyFill="1" applyBorder="1"/>
    <xf numFmtId="0" fontId="1" fillId="14" borderId="1" xfId="0" applyFont="1" applyFill="1" applyBorder="1"/>
    <xf numFmtId="0" fontId="30" fillId="14" borderId="0" xfId="0" applyFont="1" applyFill="1"/>
    <xf numFmtId="1" fontId="0" fillId="0" borderId="1" xfId="0" applyNumberFormat="1" applyBorder="1"/>
    <xf numFmtId="0" fontId="29" fillId="0" borderId="3" xfId="0" applyFont="1" applyBorder="1" applyAlignment="1">
      <alignment vertical="top"/>
    </xf>
    <xf numFmtId="0" fontId="34" fillId="0" borderId="0" xfId="0" applyFont="1"/>
    <xf numFmtId="0" fontId="0" fillId="0" borderId="1" xfId="0" applyFont="1" applyBorder="1"/>
    <xf numFmtId="14" fontId="0" fillId="0" borderId="3" xfId="0" applyNumberFormat="1" applyBorder="1"/>
    <xf numFmtId="0" fontId="32" fillId="0" borderId="1" xfId="0" applyFont="1" applyBorder="1"/>
    <xf numFmtId="14" fontId="33" fillId="0" borderId="1" xfId="0" applyNumberFormat="1" applyFont="1" applyBorder="1"/>
    <xf numFmtId="0" fontId="29" fillId="0" borderId="1" xfId="0" applyFont="1" applyBorder="1"/>
    <xf numFmtId="49" fontId="36" fillId="11" borderId="1" xfId="0" applyNumberFormat="1" applyFont="1" applyFill="1" applyBorder="1" applyAlignment="1">
      <alignment horizontal="center" vertical="center"/>
    </xf>
    <xf numFmtId="49" fontId="36" fillId="11" borderId="1" xfId="0" applyNumberFormat="1" applyFont="1" applyFill="1" applyBorder="1" applyAlignment="1">
      <alignment horizontal="left" vertical="center"/>
    </xf>
    <xf numFmtId="49" fontId="29" fillId="11" borderId="1" xfId="0" applyNumberFormat="1" applyFont="1" applyFill="1" applyBorder="1" applyAlignment="1">
      <alignment horizontal="left" vertical="center"/>
    </xf>
    <xf numFmtId="49" fontId="29" fillId="11" borderId="1" xfId="0" applyNumberFormat="1" applyFont="1" applyFill="1" applyBorder="1" applyAlignment="1">
      <alignment horizontal="right"/>
    </xf>
    <xf numFmtId="49" fontId="29" fillId="11" borderId="1" xfId="0" applyNumberFormat="1" applyFont="1" applyFill="1" applyBorder="1" applyAlignment="1">
      <alignment horizontal="center" vertical="center"/>
    </xf>
    <xf numFmtId="49" fontId="36" fillId="11" borderId="1" xfId="0" applyNumberFormat="1" applyFont="1" applyFill="1" applyBorder="1" applyAlignment="1">
      <alignment vertical="center"/>
    </xf>
    <xf numFmtId="0" fontId="36" fillId="0" borderId="1" xfId="0" applyFont="1" applyBorder="1" applyAlignment="1">
      <alignment horizontal="center" vertical="center"/>
    </xf>
    <xf numFmtId="0" fontId="36" fillId="11" borderId="1" xfId="0" applyFont="1" applyFill="1" applyBorder="1" applyAlignment="1"/>
    <xf numFmtId="0" fontId="29" fillId="0" borderId="0" xfId="0" applyFont="1" applyAlignment="1"/>
    <xf numFmtId="14" fontId="29" fillId="0" borderId="1" xfId="0" applyNumberFormat="1" applyFont="1" applyBorder="1" applyAlignment="1"/>
    <xf numFmtId="0" fontId="29" fillId="0" borderId="1" xfId="0" applyFont="1" applyBorder="1" applyAlignment="1">
      <alignment horizontal="center" vertical="center"/>
    </xf>
    <xf numFmtId="0" fontId="29" fillId="0" borderId="1" xfId="0" applyFont="1" applyBorder="1" applyAlignment="1"/>
    <xf numFmtId="0" fontId="36" fillId="0" borderId="2" xfId="0" applyFont="1" applyBorder="1" applyAlignment="1">
      <alignment horizontal="center" vertical="center"/>
    </xf>
    <xf numFmtId="0" fontId="36" fillId="0" borderId="1" xfId="0" applyFont="1" applyBorder="1" applyAlignment="1">
      <alignment horizontal="left" vertical="top"/>
    </xf>
    <xf numFmtId="0" fontId="29" fillId="0" borderId="2" xfId="0" applyFont="1" applyBorder="1" applyAlignment="1">
      <alignment horizontal="center" vertical="center"/>
    </xf>
    <xf numFmtId="0" fontId="36" fillId="11" borderId="1" xfId="0" applyFont="1" applyFill="1" applyBorder="1" applyAlignment="1">
      <alignment horizontal="left" vertical="top"/>
    </xf>
    <xf numFmtId="0" fontId="29" fillId="7" borderId="1" xfId="0" applyNumberFormat="1" applyFont="1" applyFill="1" applyBorder="1" applyAlignment="1"/>
    <xf numFmtId="0" fontId="29" fillId="7" borderId="1" xfId="0" applyFont="1" applyFill="1" applyBorder="1" applyAlignment="1"/>
    <xf numFmtId="0" fontId="36" fillId="0" borderId="1" xfId="0" applyFont="1" applyFill="1" applyBorder="1" applyAlignment="1">
      <alignment horizontal="center" vertical="center"/>
    </xf>
    <xf numFmtId="0" fontId="37" fillId="0" borderId="1" xfId="0" applyFont="1" applyBorder="1" applyAlignment="1"/>
    <xf numFmtId="0" fontId="29" fillId="11" borderId="1" xfId="0" applyFont="1" applyFill="1" applyBorder="1" applyAlignment="1"/>
    <xf numFmtId="14" fontId="29" fillId="11" borderId="1" xfId="0" applyNumberFormat="1" applyFont="1" applyFill="1" applyBorder="1" applyAlignment="1"/>
    <xf numFmtId="0" fontId="36" fillId="0" borderId="1" xfId="0" applyNumberFormat="1" applyFont="1" applyFill="1" applyBorder="1" applyAlignment="1">
      <alignment horizontal="center" vertical="center"/>
    </xf>
    <xf numFmtId="49" fontId="36" fillId="0" borderId="1" xfId="0"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29" fillId="0" borderId="1" xfId="0" applyNumberFormat="1" applyFont="1" applyFill="1" applyBorder="1" applyAlignment="1">
      <alignment horizontal="right" vertical="center"/>
    </xf>
    <xf numFmtId="41" fontId="29" fillId="0" borderId="1" xfId="19" applyFont="1" applyFill="1" applyBorder="1" applyAlignment="1">
      <alignment horizontal="center" vertical="center"/>
    </xf>
    <xf numFmtId="41" fontId="29" fillId="0" borderId="2" xfId="19" applyFont="1" applyFill="1" applyBorder="1" applyAlignment="1">
      <alignment horizontal="center" vertical="center"/>
    </xf>
    <xf numFmtId="0" fontId="29" fillId="0" borderId="1" xfId="19" applyNumberFormat="1" applyFont="1" applyFill="1" applyBorder="1" applyAlignment="1">
      <alignment horizontal="center" vertical="center"/>
    </xf>
    <xf numFmtId="49" fontId="36" fillId="11" borderId="1" xfId="0" applyNumberFormat="1" applyFont="1" applyFill="1" applyBorder="1" applyAlignment="1">
      <alignment horizontal="left" vertical="top"/>
    </xf>
    <xf numFmtId="41" fontId="29" fillId="0" borderId="2" xfId="19" applyFont="1" applyFill="1" applyBorder="1" applyAlignment="1">
      <alignment horizontal="left" vertical="center"/>
    </xf>
    <xf numFmtId="0" fontId="36" fillId="0" borderId="1" xfId="0" applyFont="1" applyBorder="1" applyAlignment="1"/>
    <xf numFmtId="0" fontId="29" fillId="11" borderId="1" xfId="0" applyFont="1" applyFill="1" applyBorder="1"/>
    <xf numFmtId="1" fontId="29" fillId="7" borderId="1" xfId="0" applyNumberFormat="1" applyFont="1" applyFill="1" applyBorder="1" applyAlignment="1"/>
    <xf numFmtId="41" fontId="29" fillId="7" borderId="1" xfId="20" applyNumberFormat="1" applyFont="1" applyFill="1" applyBorder="1" applyAlignment="1"/>
    <xf numFmtId="49" fontId="29" fillId="0" borderId="1" xfId="0" applyNumberFormat="1" applyFont="1" applyBorder="1" applyAlignment="1">
      <alignment horizontal="center"/>
    </xf>
    <xf numFmtId="1" fontId="29" fillId="0" borderId="1" xfId="0" applyNumberFormat="1" applyFont="1" applyBorder="1" applyAlignment="1">
      <alignment horizontal="right"/>
    </xf>
    <xf numFmtId="0" fontId="29" fillId="0" borderId="1" xfId="0" applyFont="1" applyFill="1" applyBorder="1" applyAlignment="1"/>
    <xf numFmtId="1" fontId="29" fillId="0" borderId="1" xfId="0" applyNumberFormat="1" applyFont="1" applyBorder="1" applyAlignment="1"/>
    <xf numFmtId="0" fontId="29" fillId="0" borderId="1" xfId="0" applyFont="1" applyBorder="1" applyAlignment="1">
      <alignment horizontal="left" vertical="top"/>
    </xf>
    <xf numFmtId="0" fontId="29" fillId="0" borderId="1" xfId="0" applyFont="1" applyBorder="1" applyAlignment="1">
      <alignment vertical="top"/>
    </xf>
    <xf numFmtId="0" fontId="36" fillId="0" borderId="1" xfId="0" applyFont="1" applyBorder="1"/>
    <xf numFmtId="14" fontId="29" fillId="0" borderId="1" xfId="0" applyNumberFormat="1" applyFont="1" applyBorder="1"/>
    <xf numFmtId="14" fontId="29" fillId="0" borderId="1" xfId="0" applyNumberFormat="1" applyFont="1" applyBorder="1" applyAlignment="1">
      <alignment horizontal="center" vertical="center"/>
    </xf>
    <xf numFmtId="0" fontId="29" fillId="0" borderId="1" xfId="0" applyFont="1" applyFill="1" applyBorder="1"/>
    <xf numFmtId="0" fontId="29" fillId="0" borderId="2" xfId="0" applyFont="1" applyBorder="1" applyAlignment="1">
      <alignment horizontal="left" vertical="top" wrapText="1"/>
    </xf>
    <xf numFmtId="0" fontId="29" fillId="0" borderId="5" xfId="0" applyFont="1" applyBorder="1" applyAlignment="1">
      <alignment horizontal="left" vertical="top" wrapText="1"/>
    </xf>
    <xf numFmtId="0" fontId="29" fillId="0" borderId="3" xfId="0" applyFont="1" applyBorder="1" applyAlignment="1">
      <alignment horizontal="left" vertical="top" wrapText="1"/>
    </xf>
    <xf numFmtId="0" fontId="15" fillId="0" borderId="1" xfId="0" applyFont="1" applyBorder="1"/>
    <xf numFmtId="14" fontId="0" fillId="0" borderId="1" xfId="0" applyNumberFormat="1" applyFont="1" applyBorder="1"/>
    <xf numFmtId="14" fontId="0" fillId="0" borderId="1" xfId="0" applyNumberFormat="1" applyFont="1" applyBorder="1" applyAlignment="1">
      <alignment horizontal="center" vertical="center"/>
    </xf>
    <xf numFmtId="0" fontId="6" fillId="0" borderId="0" xfId="0" applyFont="1"/>
    <xf numFmtId="0" fontId="0" fillId="0" borderId="1" xfId="0" applyFont="1" applyFill="1" applyBorder="1"/>
    <xf numFmtId="0" fontId="0" fillId="7" borderId="1" xfId="0" applyFont="1" applyFill="1" applyBorder="1"/>
    <xf numFmtId="0" fontId="0" fillId="0" borderId="1" xfId="0" applyFont="1" applyBorder="1" applyAlignment="1">
      <alignment vertical="top"/>
    </xf>
    <xf numFmtId="0" fontId="0" fillId="0" borderId="0" xfId="0" applyFont="1" applyAlignment="1">
      <alignment horizontal="left"/>
    </xf>
    <xf numFmtId="0" fontId="0" fillId="0" borderId="1" xfId="0" applyFont="1" applyBorder="1" applyAlignment="1">
      <alignment horizontal="left" vertical="top" wrapText="1"/>
    </xf>
    <xf numFmtId="0" fontId="0" fillId="0" borderId="1" xfId="0" applyFont="1" applyBorder="1" applyAlignment="1">
      <alignment horizontal="left" vertical="top"/>
    </xf>
    <xf numFmtId="14" fontId="0" fillId="0" borderId="6" xfId="0" applyNumberFormat="1" applyFont="1" applyBorder="1"/>
    <xf numFmtId="0" fontId="38" fillId="0" borderId="0" xfId="0" applyFont="1"/>
    <xf numFmtId="0" fontId="34" fillId="0" borderId="1" xfId="0" applyFont="1" applyBorder="1"/>
    <xf numFmtId="0" fontId="31" fillId="0" borderId="1" xfId="0" applyFont="1" applyBorder="1"/>
    <xf numFmtId="0" fontId="0" fillId="0" borderId="1" xfId="0" applyBorder="1" applyAlignment="1">
      <alignment horizontal="center" vertical="center"/>
    </xf>
    <xf numFmtId="0" fontId="0" fillId="0" borderId="1" xfId="0" quotePrefix="1" applyBorder="1"/>
    <xf numFmtId="0" fontId="0" fillId="0" borderId="3" xfId="0" applyBorder="1" applyAlignment="1">
      <alignment horizontal="left" vertical="top" wrapText="1"/>
    </xf>
    <xf numFmtId="14" fontId="0" fillId="11" borderId="1" xfId="0" applyNumberFormat="1" applyFont="1" applyFill="1" applyBorder="1"/>
    <xf numFmtId="0" fontId="28" fillId="0" borderId="1" xfId="0" applyFont="1" applyBorder="1" applyAlignment="1"/>
    <xf numFmtId="0" fontId="35" fillId="0" borderId="1" xfId="0" applyFont="1" applyBorder="1"/>
    <xf numFmtId="0" fontId="0" fillId="0" borderId="3" xfId="0" applyBorder="1" applyAlignment="1">
      <alignment horizontal="left" vertical="top"/>
    </xf>
    <xf numFmtId="0" fontId="0" fillId="0" borderId="3" xfId="0" applyFont="1" applyBorder="1" applyAlignment="1">
      <alignment horizontal="left" vertical="top" wrapText="1"/>
    </xf>
    <xf numFmtId="0" fontId="29" fillId="14" borderId="1" xfId="0" applyFont="1" applyFill="1" applyBorder="1"/>
    <xf numFmtId="14" fontId="29" fillId="14" borderId="1" xfId="0" applyNumberFormat="1" applyFont="1" applyFill="1" applyBorder="1"/>
    <xf numFmtId="0" fontId="29" fillId="14" borderId="3" xfId="0" applyFont="1" applyFill="1" applyBorder="1" applyAlignment="1">
      <alignment horizontal="left" vertical="top" wrapText="1"/>
    </xf>
    <xf numFmtId="0" fontId="29" fillId="14" borderId="0" xfId="0" applyFont="1" applyFill="1"/>
    <xf numFmtId="0" fontId="15" fillId="14" borderId="1" xfId="0" applyFont="1" applyFill="1" applyBorder="1"/>
    <xf numFmtId="0" fontId="15" fillId="0" borderId="0" xfId="0" applyFont="1"/>
    <xf numFmtId="0" fontId="0" fillId="0" borderId="2" xfId="0" applyFont="1" applyBorder="1"/>
    <xf numFmtId="0" fontId="0" fillId="0" borderId="3" xfId="0" applyBorder="1" applyAlignment="1">
      <alignment horizontal="left" vertical="top"/>
    </xf>
    <xf numFmtId="0" fontId="0" fillId="0" borderId="8" xfId="0" applyFont="1" applyBorder="1"/>
    <xf numFmtId="0" fontId="0" fillId="0" borderId="0" xfId="0" applyFont="1"/>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Font="1" applyBorder="1" applyAlignment="1">
      <alignment horizontal="left" vertical="top" wrapText="1"/>
    </xf>
    <xf numFmtId="0" fontId="36" fillId="0" borderId="0" xfId="0" applyFont="1"/>
    <xf numFmtId="0" fontId="0" fillId="0" borderId="1" xfId="0" applyFont="1" applyBorder="1" applyAlignment="1"/>
    <xf numFmtId="0" fontId="19" fillId="0" borderId="2" xfId="0" applyFont="1" applyBorder="1" applyAlignment="1">
      <alignment horizontal="left" vertical="top"/>
    </xf>
    <xf numFmtId="0" fontId="19" fillId="0" borderId="3" xfId="0" applyFont="1" applyBorder="1" applyAlignment="1">
      <alignment horizontal="left" vertical="top"/>
    </xf>
    <xf numFmtId="0" fontId="4" fillId="7" borderId="2" xfId="0" applyFont="1" applyFill="1" applyBorder="1" applyAlignment="1">
      <alignment horizontal="center" vertical="center"/>
    </xf>
    <xf numFmtId="0" fontId="4" fillId="7" borderId="5" xfId="0" applyFont="1" applyFill="1" applyBorder="1" applyAlignment="1">
      <alignment horizontal="center" vertical="center"/>
    </xf>
    <xf numFmtId="0" fontId="4" fillId="7" borderId="3" xfId="0" applyFont="1" applyFill="1" applyBorder="1" applyAlignment="1">
      <alignment horizontal="center" vertical="center"/>
    </xf>
    <xf numFmtId="49" fontId="10" fillId="6" borderId="2" xfId="0" applyNumberFormat="1" applyFont="1" applyFill="1" applyBorder="1" applyAlignment="1">
      <alignment horizontal="center" vertical="center"/>
    </xf>
    <xf numFmtId="49" fontId="10" fillId="6" borderId="5" xfId="0" applyNumberFormat="1" applyFont="1" applyFill="1" applyBorder="1" applyAlignment="1">
      <alignment horizontal="center" vertical="center"/>
    </xf>
    <xf numFmtId="49" fontId="10" fillId="6" borderId="3" xfId="0" applyNumberFormat="1" applyFont="1" applyFill="1" applyBorder="1" applyAlignment="1">
      <alignment horizontal="center" vertical="center"/>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wrapText="1"/>
    </xf>
    <xf numFmtId="0" fontId="0" fillId="0" borderId="3" xfId="0" applyBorder="1" applyAlignment="1">
      <alignment horizontal="left" wrapText="1"/>
    </xf>
    <xf numFmtId="49" fontId="20" fillId="6" borderId="1" xfId="0" applyNumberFormat="1" applyFont="1" applyFill="1" applyBorder="1" applyAlignment="1">
      <alignment horizontal="center" vertical="center"/>
    </xf>
    <xf numFmtId="49" fontId="20" fillId="6" borderId="2" xfId="0" applyNumberFormat="1" applyFont="1" applyFill="1" applyBorder="1" applyAlignment="1">
      <alignment horizontal="center" vertical="center"/>
    </xf>
    <xf numFmtId="49" fontId="20" fillId="6" borderId="5" xfId="0" applyNumberFormat="1" applyFont="1" applyFill="1" applyBorder="1" applyAlignment="1">
      <alignment horizontal="center" vertical="center"/>
    </xf>
    <xf numFmtId="49" fontId="20" fillId="6" borderId="3" xfId="0" applyNumberFormat="1" applyFont="1" applyFill="1" applyBorder="1" applyAlignment="1">
      <alignment horizontal="center" vertical="center"/>
    </xf>
    <xf numFmtId="0" fontId="18" fillId="7" borderId="2" xfId="0" applyFont="1" applyFill="1" applyBorder="1" applyAlignment="1">
      <alignment horizontal="center" vertical="center"/>
    </xf>
    <xf numFmtId="0" fontId="18" fillId="7" borderId="5" xfId="0" applyFont="1" applyFill="1" applyBorder="1" applyAlignment="1">
      <alignment horizontal="center" vertical="center"/>
    </xf>
    <xf numFmtId="0" fontId="18" fillId="7" borderId="3" xfId="0" applyFont="1" applyFill="1" applyBorder="1" applyAlignment="1">
      <alignment horizontal="center" vertical="center"/>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8" fillId="2" borderId="1" xfId="0" applyFont="1" applyFill="1" applyBorder="1" applyAlignment="1" applyProtection="1">
      <alignment horizontal="center"/>
    </xf>
    <xf numFmtId="0" fontId="18" fillId="5" borderId="2"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7" borderId="1" xfId="0" applyFont="1" applyFill="1" applyBorder="1" applyAlignment="1">
      <alignment horizontal="center" vertical="center"/>
    </xf>
    <xf numFmtId="0" fontId="0" fillId="0" borderId="2" xfId="0" applyBorder="1" applyAlignment="1">
      <alignment horizontal="left" vertical="top"/>
    </xf>
    <xf numFmtId="0" fontId="0" fillId="0" borderId="3" xfId="0" applyBorder="1" applyAlignment="1">
      <alignment horizontal="left" vertical="top"/>
    </xf>
    <xf numFmtId="0" fontId="19" fillId="0" borderId="1" xfId="0" applyFont="1" applyBorder="1" applyAlignment="1">
      <alignment horizontal="left" vertical="top"/>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4" fillId="9" borderId="1" xfId="0" applyFont="1" applyFill="1" applyBorder="1" applyAlignment="1">
      <alignment horizontal="center"/>
    </xf>
    <xf numFmtId="0" fontId="4" fillId="8" borderId="2" xfId="0" applyFont="1" applyFill="1" applyBorder="1" applyAlignment="1">
      <alignment horizontal="center"/>
    </xf>
    <xf numFmtId="0" fontId="4" fillId="8" borderId="5" xfId="0" applyFont="1" applyFill="1" applyBorder="1" applyAlignment="1">
      <alignment horizontal="center"/>
    </xf>
    <xf numFmtId="0" fontId="4" fillId="8" borderId="3" xfId="0" applyFont="1" applyFill="1" applyBorder="1" applyAlignment="1">
      <alignment horizontal="center"/>
    </xf>
    <xf numFmtId="49" fontId="36" fillId="6" borderId="2" xfId="0" applyNumberFormat="1" applyFont="1" applyFill="1" applyBorder="1" applyAlignment="1">
      <alignment horizontal="center" vertical="center"/>
    </xf>
    <xf numFmtId="49" fontId="36" fillId="6" borderId="5" xfId="0" applyNumberFormat="1" applyFont="1" applyFill="1" applyBorder="1" applyAlignment="1">
      <alignment horizontal="center" vertical="center"/>
    </xf>
    <xf numFmtId="49" fontId="36" fillId="6" borderId="3" xfId="0" applyNumberFormat="1" applyFont="1" applyFill="1" applyBorder="1" applyAlignment="1">
      <alignment horizontal="center" vertical="center"/>
    </xf>
    <xf numFmtId="0" fontId="36" fillId="7" borderId="2" xfId="0" applyFont="1" applyFill="1" applyBorder="1" applyAlignment="1">
      <alignment horizontal="center" vertical="center"/>
    </xf>
    <xf numFmtId="0" fontId="36" fillId="7" borderId="5" xfId="0" applyFont="1" applyFill="1" applyBorder="1" applyAlignment="1">
      <alignment horizontal="center" vertical="center"/>
    </xf>
    <xf numFmtId="0" fontId="36" fillId="7" borderId="3" xfId="0" applyFont="1" applyFill="1" applyBorder="1" applyAlignment="1">
      <alignment horizontal="center" vertical="center"/>
    </xf>
    <xf numFmtId="0" fontId="29" fillId="0" borderId="2" xfId="0" applyFont="1" applyBorder="1" applyAlignment="1">
      <alignment horizontal="left" vertical="top"/>
    </xf>
    <xf numFmtId="0" fontId="29" fillId="0" borderId="5" xfId="0" applyFont="1" applyBorder="1" applyAlignment="1">
      <alignment horizontal="left" vertical="top"/>
    </xf>
    <xf numFmtId="0" fontId="29" fillId="0" borderId="3" xfId="0" applyFont="1" applyBorder="1" applyAlignment="1">
      <alignment horizontal="left" vertical="top"/>
    </xf>
    <xf numFmtId="49" fontId="25" fillId="6" borderId="2" xfId="0" applyNumberFormat="1" applyFont="1" applyFill="1" applyBorder="1" applyAlignment="1">
      <alignment horizontal="center" vertical="center"/>
    </xf>
    <xf numFmtId="49" fontId="25" fillId="6" borderId="5" xfId="0" applyNumberFormat="1" applyFont="1" applyFill="1" applyBorder="1" applyAlignment="1">
      <alignment horizontal="center" vertical="center"/>
    </xf>
    <xf numFmtId="49" fontId="25" fillId="6" borderId="3" xfId="0" applyNumberFormat="1" applyFont="1" applyFill="1" applyBorder="1" applyAlignment="1">
      <alignment horizontal="center" vertical="center"/>
    </xf>
    <xf numFmtId="49" fontId="12" fillId="6" borderId="2" xfId="0" applyNumberFormat="1" applyFont="1" applyFill="1" applyBorder="1" applyAlignment="1">
      <alignment horizontal="center" vertical="center"/>
    </xf>
    <xf numFmtId="49" fontId="12" fillId="6" borderId="5" xfId="0" applyNumberFormat="1" applyFont="1" applyFill="1" applyBorder="1" applyAlignment="1">
      <alignment horizontal="center" vertical="center"/>
    </xf>
    <xf numFmtId="49" fontId="12" fillId="6" borderId="3" xfId="0" applyNumberFormat="1" applyFont="1" applyFill="1" applyBorder="1" applyAlignment="1">
      <alignment horizontal="center" vertical="center"/>
    </xf>
    <xf numFmtId="0" fontId="0" fillId="0" borderId="1" xfId="0" applyFont="1" applyBorder="1" applyAlignment="1">
      <alignment horizontal="left" vertical="top" wrapText="1"/>
    </xf>
    <xf numFmtId="49" fontId="12" fillId="6" borderId="1" xfId="0" applyNumberFormat="1" applyFont="1" applyFill="1" applyBorder="1" applyAlignment="1">
      <alignment horizontal="center" vertical="center"/>
    </xf>
    <xf numFmtId="49" fontId="29" fillId="0" borderId="2" xfId="0" applyNumberFormat="1" applyFont="1" applyFill="1" applyBorder="1" applyAlignment="1">
      <alignment horizontal="left" vertical="top"/>
    </xf>
    <xf numFmtId="49" fontId="29" fillId="0" borderId="5" xfId="0" applyNumberFormat="1" applyFont="1" applyFill="1" applyBorder="1" applyAlignment="1">
      <alignment horizontal="left" vertical="top"/>
    </xf>
    <xf numFmtId="49" fontId="29" fillId="0" borderId="3" xfId="0" applyNumberFormat="1" applyFont="1" applyFill="1" applyBorder="1" applyAlignment="1">
      <alignment horizontal="left" vertical="top"/>
    </xf>
    <xf numFmtId="0" fontId="29" fillId="0" borderId="1" xfId="0" applyFont="1" applyBorder="1" applyAlignment="1">
      <alignment horizontal="left" vertical="top"/>
    </xf>
    <xf numFmtId="0" fontId="25" fillId="3" borderId="1" xfId="0" applyFont="1" applyFill="1" applyBorder="1" applyAlignment="1">
      <alignment horizontal="center" vertical="center"/>
    </xf>
    <xf numFmtId="0" fontId="25" fillId="7" borderId="1" xfId="0" applyFont="1" applyFill="1" applyBorder="1" applyAlignment="1">
      <alignment horizontal="center" vertical="center"/>
    </xf>
    <xf numFmtId="0" fontId="25" fillId="0" borderId="1" xfId="0" applyFont="1" applyBorder="1" applyAlignment="1">
      <alignment horizontal="center" vertical="center" wrapText="1"/>
    </xf>
    <xf numFmtId="0" fontId="26" fillId="0" borderId="1" xfId="0" applyFont="1" applyFill="1" applyBorder="1" applyAlignment="1">
      <alignment horizontal="left" vertical="top" wrapText="1"/>
    </xf>
    <xf numFmtId="49" fontId="0" fillId="0" borderId="2" xfId="0" applyNumberFormat="1" applyFont="1" applyFill="1" applyBorder="1" applyAlignment="1">
      <alignment horizontal="left" vertical="top" wrapText="1"/>
    </xf>
    <xf numFmtId="49" fontId="0" fillId="0" borderId="5" xfId="0" applyNumberFormat="1" applyFont="1" applyFill="1" applyBorder="1" applyAlignment="1">
      <alignment horizontal="left" vertical="top"/>
    </xf>
    <xf numFmtId="49" fontId="0" fillId="0" borderId="3" xfId="0" applyNumberFormat="1" applyFont="1" applyFill="1" applyBorder="1" applyAlignment="1">
      <alignment horizontal="left" vertical="top"/>
    </xf>
    <xf numFmtId="0" fontId="29" fillId="0" borderId="2" xfId="0" applyFont="1" applyBorder="1" applyAlignment="1">
      <alignment horizontal="left" vertical="top" wrapText="1"/>
    </xf>
    <xf numFmtId="0" fontId="29" fillId="0" borderId="5" xfId="0" applyFont="1" applyBorder="1" applyAlignment="1">
      <alignment horizontal="left" vertical="top" wrapText="1"/>
    </xf>
    <xf numFmtId="0" fontId="29" fillId="0" borderId="3" xfId="0" applyFont="1" applyBorder="1" applyAlignment="1">
      <alignment horizontal="left" vertical="top" wrapText="1"/>
    </xf>
    <xf numFmtId="0" fontId="4" fillId="7" borderId="1" xfId="0" applyFont="1" applyFill="1" applyBorder="1" applyAlignment="1">
      <alignment horizontal="center" vertical="center"/>
    </xf>
    <xf numFmtId="0" fontId="4" fillId="8" borderId="1" xfId="0" applyFont="1" applyFill="1" applyBorder="1" applyAlignment="1">
      <alignment horizontal="center"/>
    </xf>
    <xf numFmtId="0" fontId="13" fillId="9" borderId="1" xfId="0" applyFont="1" applyFill="1" applyBorder="1" applyAlignment="1">
      <alignment horizontal="center"/>
    </xf>
    <xf numFmtId="0" fontId="22" fillId="11" borderId="1" xfId="0" applyFont="1" applyFill="1" applyBorder="1" applyAlignment="1">
      <alignment horizontal="left" vertical="top"/>
    </xf>
    <xf numFmtId="0" fontId="22" fillId="11" borderId="2" xfId="0" applyFont="1" applyFill="1" applyBorder="1" applyAlignment="1">
      <alignment horizontal="left" vertical="top"/>
    </xf>
    <xf numFmtId="0" fontId="22" fillId="11" borderId="5" xfId="0" applyFont="1" applyFill="1" applyBorder="1" applyAlignment="1">
      <alignment horizontal="left" vertical="top"/>
    </xf>
    <xf numFmtId="0" fontId="22" fillId="11" borderId="3" xfId="0" applyFont="1" applyFill="1" applyBorder="1" applyAlignment="1">
      <alignment horizontal="left" vertical="top"/>
    </xf>
    <xf numFmtId="0" fontId="25" fillId="13" borderId="2" xfId="0" applyFont="1" applyFill="1" applyBorder="1" applyAlignment="1">
      <alignment horizontal="center" vertical="center"/>
    </xf>
    <xf numFmtId="0" fontId="25" fillId="13" borderId="5" xfId="0" applyFont="1" applyFill="1" applyBorder="1" applyAlignment="1">
      <alignment horizontal="center" vertical="center"/>
    </xf>
    <xf numFmtId="0" fontId="25" fillId="13" borderId="3" xfId="0" applyFont="1" applyFill="1" applyBorder="1" applyAlignment="1">
      <alignment horizontal="center" vertical="center"/>
    </xf>
    <xf numFmtId="49" fontId="22" fillId="11" borderId="2" xfId="0" applyNumberFormat="1" applyFont="1" applyFill="1" applyBorder="1" applyAlignment="1">
      <alignment horizontal="left" vertical="top"/>
    </xf>
    <xf numFmtId="49" fontId="22" fillId="11" borderId="5" xfId="0" applyNumberFormat="1" applyFont="1" applyFill="1" applyBorder="1" applyAlignment="1">
      <alignment horizontal="left" vertical="top"/>
    </xf>
    <xf numFmtId="49" fontId="22" fillId="11" borderId="3" xfId="0" applyNumberFormat="1" applyFont="1" applyFill="1" applyBorder="1" applyAlignment="1">
      <alignment horizontal="left" vertical="top"/>
    </xf>
    <xf numFmtId="0" fontId="25" fillId="7" borderId="2" xfId="0" applyFont="1" applyFill="1" applyBorder="1" applyAlignment="1">
      <alignment horizontal="center" vertical="center"/>
    </xf>
    <xf numFmtId="0" fontId="25" fillId="7" borderId="5" xfId="0" applyFont="1" applyFill="1" applyBorder="1" applyAlignment="1">
      <alignment horizontal="center" vertical="center"/>
    </xf>
    <xf numFmtId="0" fontId="25" fillId="7" borderId="3" xfId="0" applyFont="1" applyFill="1" applyBorder="1" applyAlignment="1">
      <alignment horizontal="center" vertical="center"/>
    </xf>
    <xf numFmtId="0" fontId="0" fillId="0" borderId="1" xfId="0" applyBorder="1" applyAlignment="1">
      <alignment horizontal="center"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49" fontId="10" fillId="6" borderId="1" xfId="0" applyNumberFormat="1" applyFont="1" applyFill="1" applyBorder="1" applyAlignment="1">
      <alignment horizontal="center" vertical="center"/>
    </xf>
    <xf numFmtId="0" fontId="0" fillId="0" borderId="2" xfId="0" applyBorder="1" applyAlignment="1">
      <alignment horizontal="center" wrapText="1"/>
    </xf>
    <xf numFmtId="0" fontId="0" fillId="0" borderId="3" xfId="0" applyBorder="1" applyAlignment="1">
      <alignment horizontal="center" wrapText="1"/>
    </xf>
    <xf numFmtId="0" fontId="4" fillId="0" borderId="1" xfId="0" applyFont="1" applyBorder="1" applyAlignment="1">
      <alignment horizontal="center" wrapText="1"/>
    </xf>
    <xf numFmtId="0" fontId="5" fillId="4" borderId="1" xfId="0" applyFont="1"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left" vertical="top" wrapText="1"/>
    </xf>
    <xf numFmtId="0" fontId="4" fillId="2" borderId="4" xfId="0" applyFont="1" applyFill="1" applyBorder="1" applyAlignment="1">
      <alignment horizontal="center"/>
    </xf>
  </cellXfs>
  <cellStyles count="22">
    <cellStyle name="Comma" xfId="21" builtinId="3"/>
    <cellStyle name="Comma [0]" xfId="19" builtinId="6"/>
    <cellStyle name="Currency [0]" xfId="20" builtinId="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86"/>
  <sheetViews>
    <sheetView topLeftCell="J1" zoomScale="90" zoomScaleNormal="90" zoomScalePageLayoutView="75" workbookViewId="0">
      <pane ySplit="4" topLeftCell="A140" activePane="bottomLeft" state="frozen"/>
      <selection pane="bottomLeft" activeCell="D171" sqref="D171"/>
    </sheetView>
  </sheetViews>
  <sheetFormatPr defaultColWidth="11" defaultRowHeight="15.75"/>
  <cols>
    <col min="1" max="1" width="6.875" style="7" customWidth="1"/>
    <col min="2" max="2" width="33.875" style="9" bestFit="1" customWidth="1"/>
    <col min="3" max="3" width="24.125" bestFit="1" customWidth="1"/>
    <col min="4" max="4" width="13.375" customWidth="1"/>
    <col min="5" max="5" width="19.125" customWidth="1"/>
    <col min="6" max="6" width="13.125" customWidth="1"/>
    <col min="7" max="8" width="14.625" customWidth="1"/>
    <col min="9" max="9" width="55.5" customWidth="1"/>
    <col min="10" max="10" width="89.5" customWidth="1"/>
    <col min="11" max="11" width="9.375" customWidth="1"/>
  </cols>
  <sheetData>
    <row r="1" spans="1:27">
      <c r="A1" s="86"/>
      <c r="B1" s="87"/>
      <c r="C1" s="88"/>
      <c r="D1" s="88"/>
      <c r="E1" s="88"/>
      <c r="F1" s="88"/>
      <c r="G1" s="88"/>
      <c r="H1" s="88"/>
      <c r="I1" s="88"/>
      <c r="J1" s="88"/>
      <c r="K1" s="88"/>
      <c r="L1" s="88"/>
      <c r="M1" s="88"/>
      <c r="N1" s="88"/>
      <c r="O1" s="88"/>
      <c r="P1" s="88"/>
      <c r="Q1" s="88"/>
      <c r="R1" s="88"/>
      <c r="S1" s="88"/>
      <c r="T1" s="88"/>
      <c r="U1" s="88"/>
      <c r="V1" s="88"/>
      <c r="W1" s="88"/>
      <c r="X1" s="88"/>
      <c r="Y1" s="88"/>
      <c r="Z1" s="88"/>
      <c r="AA1" s="88"/>
    </row>
    <row r="2" spans="1:27">
      <c r="A2" s="86"/>
      <c r="B2" s="87"/>
      <c r="C2" s="88"/>
      <c r="D2" s="88"/>
      <c r="E2" s="88"/>
      <c r="F2" s="88"/>
      <c r="G2" s="88"/>
      <c r="H2" s="88"/>
      <c r="I2" s="88"/>
      <c r="J2" s="88"/>
      <c r="K2" s="88"/>
      <c r="L2" s="88"/>
      <c r="M2" s="88"/>
      <c r="N2" s="88"/>
      <c r="O2" s="88"/>
      <c r="P2" s="88"/>
      <c r="Q2" s="88"/>
      <c r="R2" s="88"/>
      <c r="S2" s="88"/>
      <c r="T2" s="88"/>
      <c r="U2" s="88"/>
      <c r="V2" s="88"/>
      <c r="W2" s="88"/>
      <c r="X2" s="88"/>
      <c r="Y2" s="88"/>
      <c r="Z2" s="88"/>
      <c r="AA2" s="88"/>
    </row>
    <row r="3" spans="1:27">
      <c r="A3" s="315" t="s">
        <v>48</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row>
    <row r="4" spans="1:27" ht="39" customHeight="1">
      <c r="A4" s="89" t="s">
        <v>29</v>
      </c>
      <c r="B4" s="90" t="s">
        <v>0</v>
      </c>
      <c r="C4" s="90" t="s">
        <v>26</v>
      </c>
      <c r="D4" s="90" t="s">
        <v>1</v>
      </c>
      <c r="E4" s="90" t="s">
        <v>4</v>
      </c>
      <c r="F4" s="90" t="s">
        <v>2</v>
      </c>
      <c r="G4" s="90" t="s">
        <v>65</v>
      </c>
      <c r="H4" s="90" t="s">
        <v>363</v>
      </c>
      <c r="I4" s="316" t="s">
        <v>3</v>
      </c>
      <c r="J4" s="317"/>
      <c r="K4" s="89">
        <v>1</v>
      </c>
      <c r="L4" s="89">
        <v>2</v>
      </c>
      <c r="M4" s="89">
        <v>3</v>
      </c>
      <c r="N4" s="89">
        <v>4</v>
      </c>
      <c r="O4" s="89">
        <v>5</v>
      </c>
      <c r="P4" s="91">
        <v>6</v>
      </c>
      <c r="Q4" s="89">
        <v>7</v>
      </c>
      <c r="R4" s="89">
        <v>8</v>
      </c>
      <c r="S4" s="91">
        <v>9</v>
      </c>
      <c r="T4" s="91">
        <v>10</v>
      </c>
      <c r="U4" s="91">
        <v>11</v>
      </c>
      <c r="V4" s="89">
        <v>12</v>
      </c>
      <c r="W4" s="91">
        <v>13</v>
      </c>
      <c r="X4" s="89">
        <v>14</v>
      </c>
      <c r="Y4" s="89">
        <v>15</v>
      </c>
      <c r="Z4" s="89">
        <v>16</v>
      </c>
      <c r="AA4" s="89">
        <v>17</v>
      </c>
    </row>
    <row r="5" spans="1:27" ht="27.95" customHeight="1">
      <c r="A5" s="306" t="s">
        <v>244</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row>
    <row r="6" spans="1:27" ht="18" customHeight="1">
      <c r="A6" s="89">
        <v>1</v>
      </c>
      <c r="B6" s="92" t="s">
        <v>66</v>
      </c>
      <c r="C6" s="93" t="s">
        <v>67</v>
      </c>
      <c r="D6" s="94">
        <v>44480</v>
      </c>
      <c r="E6" s="94">
        <v>44504</v>
      </c>
      <c r="F6" s="94">
        <v>44547</v>
      </c>
      <c r="G6" s="95">
        <f>_xlfn.DAYS(F6,D6)</f>
        <v>67</v>
      </c>
      <c r="H6" s="96" t="s">
        <v>364</v>
      </c>
      <c r="I6" s="300" t="s">
        <v>68</v>
      </c>
      <c r="J6" s="301"/>
      <c r="K6" s="97">
        <v>0</v>
      </c>
      <c r="L6" s="97">
        <v>0</v>
      </c>
      <c r="M6" s="97">
        <v>1</v>
      </c>
      <c r="N6" s="97">
        <v>0</v>
      </c>
      <c r="O6" s="97">
        <v>0</v>
      </c>
      <c r="P6" s="97">
        <v>1</v>
      </c>
      <c r="Q6" s="97">
        <v>0</v>
      </c>
      <c r="R6" s="97">
        <v>0</v>
      </c>
      <c r="S6" s="97">
        <v>1</v>
      </c>
      <c r="T6" s="97">
        <v>0</v>
      </c>
      <c r="U6" s="97">
        <v>1</v>
      </c>
      <c r="V6" s="97">
        <v>0</v>
      </c>
      <c r="W6" s="97">
        <v>0</v>
      </c>
      <c r="X6" s="97">
        <v>0</v>
      </c>
      <c r="Y6" s="97">
        <v>1</v>
      </c>
      <c r="Z6" s="97">
        <v>0</v>
      </c>
      <c r="AA6" s="97">
        <v>0</v>
      </c>
    </row>
    <row r="7" spans="1:27" ht="18" customHeight="1">
      <c r="A7" s="89">
        <f t="shared" ref="A7:A12" si="0">A6+1</f>
        <v>2</v>
      </c>
      <c r="B7" s="92" t="s">
        <v>69</v>
      </c>
      <c r="C7" s="93" t="s">
        <v>70</v>
      </c>
      <c r="D7" s="94">
        <v>44439</v>
      </c>
      <c r="E7" s="94">
        <v>44530</v>
      </c>
      <c r="F7" s="94">
        <v>44572</v>
      </c>
      <c r="G7" s="95">
        <f t="shared" ref="G7:G12" si="1">_xlfn.DAYS(F7,D7)</f>
        <v>133</v>
      </c>
      <c r="H7" s="96" t="s">
        <v>364</v>
      </c>
      <c r="I7" s="300" t="s">
        <v>71</v>
      </c>
      <c r="J7" s="301"/>
      <c r="K7" s="97">
        <v>0</v>
      </c>
      <c r="L7" s="97">
        <v>0</v>
      </c>
      <c r="M7" s="97">
        <v>0</v>
      </c>
      <c r="N7" s="97">
        <v>0</v>
      </c>
      <c r="O7" s="97">
        <v>0</v>
      </c>
      <c r="P7" s="97">
        <v>0</v>
      </c>
      <c r="Q7" s="97">
        <v>0</v>
      </c>
      <c r="R7" s="97">
        <v>0</v>
      </c>
      <c r="S7" s="97">
        <v>0</v>
      </c>
      <c r="T7" s="97">
        <v>0</v>
      </c>
      <c r="U7" s="97">
        <v>0</v>
      </c>
      <c r="V7" s="97">
        <v>0</v>
      </c>
      <c r="W7" s="97">
        <v>0</v>
      </c>
      <c r="X7" s="97">
        <v>0</v>
      </c>
      <c r="Y7" s="97">
        <v>0</v>
      </c>
      <c r="Z7" s="97">
        <v>0</v>
      </c>
      <c r="AA7" s="97">
        <v>1</v>
      </c>
    </row>
    <row r="8" spans="1:27" ht="18" customHeight="1">
      <c r="A8" s="89">
        <f t="shared" si="0"/>
        <v>3</v>
      </c>
      <c r="B8" s="92" t="s">
        <v>72</v>
      </c>
      <c r="C8" s="93" t="s">
        <v>73</v>
      </c>
      <c r="D8" s="94">
        <v>44474</v>
      </c>
      <c r="E8" s="94">
        <v>44504</v>
      </c>
      <c r="F8" s="94">
        <v>44578</v>
      </c>
      <c r="G8" s="95">
        <f t="shared" si="1"/>
        <v>104</v>
      </c>
      <c r="H8" s="98" t="s">
        <v>365</v>
      </c>
      <c r="I8" s="300" t="s">
        <v>74</v>
      </c>
      <c r="J8" s="301"/>
      <c r="K8" s="97">
        <v>0</v>
      </c>
      <c r="L8" s="97">
        <v>0</v>
      </c>
      <c r="M8" s="97">
        <v>1</v>
      </c>
      <c r="N8" s="97">
        <v>0</v>
      </c>
      <c r="O8" s="97">
        <v>1</v>
      </c>
      <c r="P8" s="97">
        <v>0</v>
      </c>
      <c r="Q8" s="97">
        <v>0</v>
      </c>
      <c r="R8" s="97">
        <v>0</v>
      </c>
      <c r="S8" s="97">
        <v>0</v>
      </c>
      <c r="T8" s="97">
        <v>0</v>
      </c>
      <c r="U8" s="97">
        <v>1</v>
      </c>
      <c r="V8" s="97">
        <v>0</v>
      </c>
      <c r="W8" s="97">
        <v>1</v>
      </c>
      <c r="X8" s="97">
        <v>1</v>
      </c>
      <c r="Y8" s="97">
        <v>0</v>
      </c>
      <c r="Z8" s="97">
        <v>0</v>
      </c>
      <c r="AA8" s="97">
        <v>0</v>
      </c>
    </row>
    <row r="9" spans="1:27" ht="18" customHeight="1">
      <c r="A9" s="89">
        <f t="shared" si="0"/>
        <v>4</v>
      </c>
      <c r="B9" s="92" t="s">
        <v>75</v>
      </c>
      <c r="C9" s="93" t="s">
        <v>76</v>
      </c>
      <c r="D9" s="94">
        <v>44470</v>
      </c>
      <c r="E9" s="94">
        <v>44525</v>
      </c>
      <c r="F9" s="94">
        <v>44588</v>
      </c>
      <c r="G9" s="95">
        <f t="shared" si="1"/>
        <v>118</v>
      </c>
      <c r="H9" s="96" t="s">
        <v>366</v>
      </c>
      <c r="I9" s="300" t="s">
        <v>77</v>
      </c>
      <c r="J9" s="301"/>
      <c r="K9" s="97">
        <v>0</v>
      </c>
      <c r="L9" s="97">
        <v>0</v>
      </c>
      <c r="M9" s="97">
        <v>0</v>
      </c>
      <c r="N9" s="97">
        <v>0</v>
      </c>
      <c r="O9" s="97">
        <v>0</v>
      </c>
      <c r="P9" s="97">
        <v>0</v>
      </c>
      <c r="Q9" s="97">
        <v>0</v>
      </c>
      <c r="R9" s="97">
        <v>0</v>
      </c>
      <c r="S9" s="97">
        <v>0</v>
      </c>
      <c r="T9" s="97">
        <v>0</v>
      </c>
      <c r="U9" s="97">
        <v>1</v>
      </c>
      <c r="V9" s="97">
        <v>0</v>
      </c>
      <c r="W9" s="97">
        <v>0</v>
      </c>
      <c r="X9" s="97">
        <v>0</v>
      </c>
      <c r="Y9" s="97">
        <v>0</v>
      </c>
      <c r="Z9" s="97">
        <v>0</v>
      </c>
      <c r="AA9" s="97">
        <v>0</v>
      </c>
    </row>
    <row r="10" spans="1:27" ht="18" customHeight="1">
      <c r="A10" s="89">
        <f t="shared" si="0"/>
        <v>5</v>
      </c>
      <c r="B10" s="92" t="s">
        <v>78</v>
      </c>
      <c r="C10" s="93" t="s">
        <v>79</v>
      </c>
      <c r="D10" s="94">
        <v>44566</v>
      </c>
      <c r="E10" s="94" t="s">
        <v>80</v>
      </c>
      <c r="F10" s="94">
        <v>44588</v>
      </c>
      <c r="G10" s="95">
        <f t="shared" si="1"/>
        <v>22</v>
      </c>
      <c r="H10" s="96" t="s">
        <v>364</v>
      </c>
      <c r="I10" s="300" t="s">
        <v>81</v>
      </c>
      <c r="J10" s="301"/>
      <c r="K10" s="97">
        <v>0</v>
      </c>
      <c r="L10" s="97">
        <v>0</v>
      </c>
      <c r="M10" s="97">
        <v>0</v>
      </c>
      <c r="N10" s="97">
        <v>0</v>
      </c>
      <c r="O10" s="97">
        <v>0</v>
      </c>
      <c r="P10" s="97">
        <v>0</v>
      </c>
      <c r="Q10" s="97">
        <v>0</v>
      </c>
      <c r="R10" s="97">
        <v>0</v>
      </c>
      <c r="S10" s="97">
        <v>0</v>
      </c>
      <c r="T10" s="97">
        <v>0</v>
      </c>
      <c r="U10" s="97">
        <v>0</v>
      </c>
      <c r="V10" s="97">
        <v>0</v>
      </c>
      <c r="W10" s="97">
        <v>0</v>
      </c>
      <c r="X10" s="97">
        <v>0</v>
      </c>
      <c r="Y10" s="97">
        <v>0</v>
      </c>
      <c r="Z10" s="97">
        <v>0</v>
      </c>
      <c r="AA10" s="97">
        <v>1</v>
      </c>
    </row>
    <row r="11" spans="1:27" ht="18" customHeight="1">
      <c r="A11" s="89">
        <f t="shared" si="0"/>
        <v>6</v>
      </c>
      <c r="B11" s="92" t="s">
        <v>82</v>
      </c>
      <c r="C11" s="99" t="s">
        <v>504</v>
      </c>
      <c r="D11" s="94">
        <v>44524</v>
      </c>
      <c r="E11" s="100" t="s">
        <v>32</v>
      </c>
      <c r="F11" s="94">
        <v>44588</v>
      </c>
      <c r="G11" s="95">
        <f t="shared" si="1"/>
        <v>64</v>
      </c>
      <c r="H11" s="98" t="s">
        <v>364</v>
      </c>
      <c r="I11" s="300" t="s">
        <v>83</v>
      </c>
      <c r="J11" s="301"/>
      <c r="K11" s="97">
        <v>0</v>
      </c>
      <c r="L11" s="97">
        <v>0</v>
      </c>
      <c r="M11" s="97">
        <v>0</v>
      </c>
      <c r="N11" s="97">
        <v>0</v>
      </c>
      <c r="O11" s="97">
        <v>0</v>
      </c>
      <c r="P11" s="97">
        <v>0</v>
      </c>
      <c r="Q11" s="97">
        <v>0</v>
      </c>
      <c r="R11" s="97">
        <v>0</v>
      </c>
      <c r="S11" s="97">
        <v>0</v>
      </c>
      <c r="T11" s="97">
        <v>0</v>
      </c>
      <c r="U11" s="97">
        <v>0</v>
      </c>
      <c r="V11" s="97">
        <v>0</v>
      </c>
      <c r="W11" s="97">
        <v>0</v>
      </c>
      <c r="X11" s="97">
        <v>0</v>
      </c>
      <c r="Y11" s="97">
        <v>0</v>
      </c>
      <c r="Z11" s="97">
        <v>0</v>
      </c>
      <c r="AA11" s="97">
        <v>1</v>
      </c>
    </row>
    <row r="12" spans="1:27" ht="18" customHeight="1">
      <c r="A12" s="89">
        <f t="shared" si="0"/>
        <v>7</v>
      </c>
      <c r="B12" s="92" t="s">
        <v>84</v>
      </c>
      <c r="C12" s="93" t="s">
        <v>505</v>
      </c>
      <c r="D12" s="94">
        <v>44530</v>
      </c>
      <c r="E12" s="100" t="s">
        <v>32</v>
      </c>
      <c r="F12" s="94">
        <v>44589</v>
      </c>
      <c r="G12" s="95">
        <f t="shared" si="1"/>
        <v>59</v>
      </c>
      <c r="H12" s="96" t="s">
        <v>364</v>
      </c>
      <c r="I12" s="300" t="s">
        <v>85</v>
      </c>
      <c r="J12" s="301"/>
      <c r="K12" s="97">
        <v>0</v>
      </c>
      <c r="L12" s="97">
        <v>0</v>
      </c>
      <c r="M12" s="97">
        <v>0</v>
      </c>
      <c r="N12" s="97">
        <v>0</v>
      </c>
      <c r="O12" s="97">
        <v>0</v>
      </c>
      <c r="P12" s="97">
        <v>0</v>
      </c>
      <c r="Q12" s="97">
        <v>0</v>
      </c>
      <c r="R12" s="97">
        <v>0</v>
      </c>
      <c r="S12" s="97">
        <v>0</v>
      </c>
      <c r="T12" s="97">
        <v>0</v>
      </c>
      <c r="U12" s="97">
        <v>0</v>
      </c>
      <c r="V12" s="97">
        <v>0</v>
      </c>
      <c r="W12" s="97">
        <v>0</v>
      </c>
      <c r="X12" s="97">
        <v>0</v>
      </c>
      <c r="Y12" s="97">
        <v>0</v>
      </c>
      <c r="Z12" s="97">
        <v>0</v>
      </c>
      <c r="AA12" s="97">
        <v>1</v>
      </c>
    </row>
    <row r="13" spans="1:27">
      <c r="A13" s="318" t="s">
        <v>232</v>
      </c>
      <c r="B13" s="318"/>
      <c r="C13" s="318"/>
      <c r="D13" s="318"/>
      <c r="E13" s="318"/>
      <c r="F13" s="318"/>
      <c r="G13" s="318"/>
      <c r="H13" s="318"/>
      <c r="I13" s="318"/>
      <c r="J13" s="318"/>
      <c r="K13" s="101">
        <f t="shared" ref="K13:AA13" si="2">SUM(K6:K12)</f>
        <v>0</v>
      </c>
      <c r="L13" s="101">
        <f t="shared" si="2"/>
        <v>0</v>
      </c>
      <c r="M13" s="101">
        <f t="shared" si="2"/>
        <v>2</v>
      </c>
      <c r="N13" s="101">
        <f t="shared" si="2"/>
        <v>0</v>
      </c>
      <c r="O13" s="101">
        <f t="shared" si="2"/>
        <v>1</v>
      </c>
      <c r="P13" s="101">
        <f t="shared" si="2"/>
        <v>1</v>
      </c>
      <c r="Q13" s="101">
        <f t="shared" si="2"/>
        <v>0</v>
      </c>
      <c r="R13" s="101">
        <f t="shared" si="2"/>
        <v>0</v>
      </c>
      <c r="S13" s="101">
        <f t="shared" si="2"/>
        <v>1</v>
      </c>
      <c r="T13" s="101">
        <f t="shared" si="2"/>
        <v>0</v>
      </c>
      <c r="U13" s="101">
        <f t="shared" si="2"/>
        <v>3</v>
      </c>
      <c r="V13" s="101">
        <f t="shared" si="2"/>
        <v>0</v>
      </c>
      <c r="W13" s="101">
        <f t="shared" si="2"/>
        <v>1</v>
      </c>
      <c r="X13" s="101">
        <f t="shared" si="2"/>
        <v>1</v>
      </c>
      <c r="Y13" s="101">
        <f t="shared" si="2"/>
        <v>1</v>
      </c>
      <c r="Z13" s="101">
        <f t="shared" si="2"/>
        <v>0</v>
      </c>
      <c r="AA13" s="101">
        <f t="shared" si="2"/>
        <v>4</v>
      </c>
    </row>
    <row r="14" spans="1:27">
      <c r="A14" s="306" t="s">
        <v>245</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row>
    <row r="15" spans="1:27" ht="27.95" customHeight="1">
      <c r="A15" s="89">
        <f>A12+1</f>
        <v>8</v>
      </c>
      <c r="B15" s="102" t="s">
        <v>86</v>
      </c>
      <c r="C15" s="103" t="s">
        <v>507</v>
      </c>
      <c r="D15" s="104">
        <v>44518</v>
      </c>
      <c r="E15" s="104">
        <v>44525</v>
      </c>
      <c r="F15" s="104">
        <v>44593</v>
      </c>
      <c r="G15" s="97">
        <f>_xlfn.DAYS(F15,D15)</f>
        <v>75</v>
      </c>
      <c r="H15" s="105" t="s">
        <v>364</v>
      </c>
      <c r="I15" s="300" t="s">
        <v>87</v>
      </c>
      <c r="J15" s="301"/>
      <c r="K15" s="97">
        <v>0</v>
      </c>
      <c r="L15" s="97">
        <v>0</v>
      </c>
      <c r="M15" s="97">
        <v>1</v>
      </c>
      <c r="N15" s="97">
        <v>0</v>
      </c>
      <c r="O15" s="97">
        <v>0</v>
      </c>
      <c r="P15" s="97">
        <v>0</v>
      </c>
      <c r="Q15" s="97">
        <v>0</v>
      </c>
      <c r="R15" s="97">
        <v>0</v>
      </c>
      <c r="S15" s="97">
        <v>0</v>
      </c>
      <c r="T15" s="97">
        <v>0</v>
      </c>
      <c r="U15" s="97">
        <v>1</v>
      </c>
      <c r="V15" s="97">
        <v>0</v>
      </c>
      <c r="W15" s="97">
        <v>0</v>
      </c>
      <c r="X15" s="97">
        <v>0</v>
      </c>
      <c r="Y15" s="97">
        <v>0</v>
      </c>
      <c r="Z15" s="97">
        <v>0</v>
      </c>
      <c r="AA15" s="97">
        <v>0</v>
      </c>
    </row>
    <row r="16" spans="1:27" ht="18" customHeight="1">
      <c r="A16" s="89">
        <v>9</v>
      </c>
      <c r="B16" s="106" t="s">
        <v>90</v>
      </c>
      <c r="C16" s="124" t="s">
        <v>511</v>
      </c>
      <c r="D16" s="104">
        <v>44530</v>
      </c>
      <c r="E16" s="104">
        <v>44546</v>
      </c>
      <c r="F16" s="104">
        <v>44595</v>
      </c>
      <c r="G16" s="97">
        <f t="shared" ref="G16:G30" si="3">_xlfn.DAYS(F16,D16)</f>
        <v>65</v>
      </c>
      <c r="H16" s="105" t="s">
        <v>365</v>
      </c>
      <c r="I16" s="300" t="s">
        <v>91</v>
      </c>
      <c r="J16" s="301"/>
      <c r="K16" s="97">
        <v>0</v>
      </c>
      <c r="L16" s="97">
        <v>0</v>
      </c>
      <c r="M16" s="97">
        <v>0</v>
      </c>
      <c r="N16" s="97">
        <v>0</v>
      </c>
      <c r="O16" s="97">
        <v>0</v>
      </c>
      <c r="P16" s="97">
        <v>0</v>
      </c>
      <c r="Q16" s="97">
        <v>0</v>
      </c>
      <c r="R16" s="97">
        <v>0</v>
      </c>
      <c r="S16" s="97">
        <v>0</v>
      </c>
      <c r="T16" s="97">
        <v>1</v>
      </c>
      <c r="U16" s="97">
        <v>0</v>
      </c>
      <c r="V16" s="97">
        <v>0</v>
      </c>
      <c r="W16" s="97">
        <v>0</v>
      </c>
      <c r="X16" s="97">
        <v>0</v>
      </c>
      <c r="Y16" s="97">
        <v>0</v>
      </c>
      <c r="Z16" s="97">
        <v>0</v>
      </c>
      <c r="AA16" s="97">
        <v>0</v>
      </c>
    </row>
    <row r="17" spans="1:28" ht="18" customHeight="1">
      <c r="A17" s="89">
        <f t="shared" ref="A17:A30" si="4">+A16+1</f>
        <v>10</v>
      </c>
      <c r="B17" s="106" t="s">
        <v>98</v>
      </c>
      <c r="C17" s="97" t="s">
        <v>99</v>
      </c>
      <c r="D17" s="104">
        <v>44505</v>
      </c>
      <c r="E17" s="104" t="s">
        <v>32</v>
      </c>
      <c r="F17" s="104">
        <v>44600</v>
      </c>
      <c r="G17" s="97">
        <f>_xlfn.DAYS(F17,D17)</f>
        <v>95</v>
      </c>
      <c r="H17" s="105" t="s">
        <v>366</v>
      </c>
      <c r="I17" s="300" t="s">
        <v>100</v>
      </c>
      <c r="J17" s="301"/>
      <c r="K17" s="97">
        <v>0</v>
      </c>
      <c r="L17" s="97">
        <v>0</v>
      </c>
      <c r="M17" s="97">
        <v>0</v>
      </c>
      <c r="N17" s="97">
        <v>0</v>
      </c>
      <c r="O17" s="97">
        <v>0</v>
      </c>
      <c r="P17" s="97">
        <v>0</v>
      </c>
      <c r="Q17" s="97">
        <v>0</v>
      </c>
      <c r="R17" s="97">
        <v>0</v>
      </c>
      <c r="S17" s="97">
        <v>0</v>
      </c>
      <c r="T17" s="97">
        <v>0</v>
      </c>
      <c r="U17" s="97">
        <v>0</v>
      </c>
      <c r="V17" s="97">
        <v>0</v>
      </c>
      <c r="W17" s="97">
        <v>0</v>
      </c>
      <c r="X17" s="97">
        <v>0</v>
      </c>
      <c r="Y17" s="97">
        <v>0</v>
      </c>
      <c r="Z17" s="97">
        <v>0</v>
      </c>
      <c r="AA17" s="97">
        <v>1</v>
      </c>
    </row>
    <row r="18" spans="1:28" ht="18" customHeight="1">
      <c r="A18" s="89">
        <f t="shared" si="4"/>
        <v>11</v>
      </c>
      <c r="B18" s="106" t="s">
        <v>101</v>
      </c>
      <c r="C18" s="97" t="s">
        <v>512</v>
      </c>
      <c r="D18" s="104">
        <v>44554</v>
      </c>
      <c r="E18" s="104">
        <v>44588</v>
      </c>
      <c r="F18" s="104">
        <v>44600</v>
      </c>
      <c r="G18" s="97">
        <f t="shared" si="3"/>
        <v>46</v>
      </c>
      <c r="H18" s="105" t="s">
        <v>366</v>
      </c>
      <c r="I18" s="300" t="s">
        <v>102</v>
      </c>
      <c r="J18" s="301"/>
      <c r="K18" s="97">
        <v>0</v>
      </c>
      <c r="L18" s="97">
        <v>0</v>
      </c>
      <c r="M18" s="97">
        <v>0</v>
      </c>
      <c r="N18" s="97">
        <v>0</v>
      </c>
      <c r="O18" s="97">
        <v>0</v>
      </c>
      <c r="P18" s="97">
        <v>0</v>
      </c>
      <c r="Q18" s="97">
        <v>0</v>
      </c>
      <c r="R18" s="97">
        <v>0</v>
      </c>
      <c r="S18" s="97">
        <v>0</v>
      </c>
      <c r="T18" s="97">
        <v>0</v>
      </c>
      <c r="U18" s="97">
        <v>0</v>
      </c>
      <c r="V18" s="97">
        <v>0</v>
      </c>
      <c r="W18" s="97">
        <v>0</v>
      </c>
      <c r="X18" s="97">
        <v>0</v>
      </c>
      <c r="Y18" s="97">
        <v>0</v>
      </c>
      <c r="Z18" s="97">
        <v>0</v>
      </c>
      <c r="AA18" s="97">
        <v>1</v>
      </c>
    </row>
    <row r="19" spans="1:28" ht="18" customHeight="1">
      <c r="A19" s="89">
        <f t="shared" si="4"/>
        <v>12</v>
      </c>
      <c r="B19" s="106" t="s">
        <v>103</v>
      </c>
      <c r="C19" s="97" t="s">
        <v>104</v>
      </c>
      <c r="D19" s="104">
        <v>44554</v>
      </c>
      <c r="E19" s="104">
        <v>44580</v>
      </c>
      <c r="F19" s="104">
        <v>44601</v>
      </c>
      <c r="G19" s="97">
        <f t="shared" si="3"/>
        <v>47</v>
      </c>
      <c r="H19" s="105" t="s">
        <v>366</v>
      </c>
      <c r="I19" s="300" t="s">
        <v>105</v>
      </c>
      <c r="J19" s="301"/>
      <c r="K19" s="97">
        <v>1</v>
      </c>
      <c r="L19" s="97">
        <v>0</v>
      </c>
      <c r="M19" s="97">
        <v>0</v>
      </c>
      <c r="N19" s="97">
        <v>0</v>
      </c>
      <c r="O19" s="97">
        <v>1</v>
      </c>
      <c r="P19" s="97">
        <v>1</v>
      </c>
      <c r="Q19" s="97">
        <v>0</v>
      </c>
      <c r="R19" s="97">
        <v>1</v>
      </c>
      <c r="S19" s="97">
        <v>0</v>
      </c>
      <c r="T19" s="97">
        <v>1</v>
      </c>
      <c r="U19" s="97">
        <v>1</v>
      </c>
      <c r="V19" s="97">
        <v>1</v>
      </c>
      <c r="W19" s="97">
        <v>1</v>
      </c>
      <c r="X19" s="97">
        <v>1</v>
      </c>
      <c r="Y19" s="97">
        <v>1</v>
      </c>
      <c r="Z19" s="97">
        <v>1</v>
      </c>
      <c r="AA19" s="97">
        <v>1</v>
      </c>
      <c r="AB19" t="s">
        <v>106</v>
      </c>
    </row>
    <row r="20" spans="1:28" ht="18" customHeight="1">
      <c r="A20" s="89">
        <f t="shared" si="4"/>
        <v>13</v>
      </c>
      <c r="B20" s="106" t="s">
        <v>107</v>
      </c>
      <c r="C20" s="97" t="s">
        <v>108</v>
      </c>
      <c r="D20" s="104">
        <v>44545</v>
      </c>
      <c r="E20" s="104">
        <v>44572</v>
      </c>
      <c r="F20" s="104">
        <v>44601</v>
      </c>
      <c r="G20" s="97">
        <f t="shared" si="3"/>
        <v>56</v>
      </c>
      <c r="H20" s="105" t="s">
        <v>365</v>
      </c>
      <c r="I20" s="300" t="s">
        <v>109</v>
      </c>
      <c r="J20" s="301"/>
      <c r="K20" s="97">
        <v>0</v>
      </c>
      <c r="L20" s="97">
        <v>0</v>
      </c>
      <c r="M20" s="97">
        <v>0</v>
      </c>
      <c r="N20" s="97">
        <v>0</v>
      </c>
      <c r="O20" s="97">
        <v>1</v>
      </c>
      <c r="P20" s="97">
        <v>0</v>
      </c>
      <c r="Q20" s="97">
        <v>0</v>
      </c>
      <c r="R20" s="97">
        <v>0</v>
      </c>
      <c r="S20" s="97">
        <v>0</v>
      </c>
      <c r="T20" s="97">
        <v>0</v>
      </c>
      <c r="U20" s="97">
        <v>1</v>
      </c>
      <c r="V20" s="97">
        <v>0</v>
      </c>
      <c r="W20" s="97">
        <v>0</v>
      </c>
      <c r="X20" s="97">
        <v>0</v>
      </c>
      <c r="Y20" s="97">
        <v>0</v>
      </c>
      <c r="Z20" s="97">
        <v>0</v>
      </c>
      <c r="AA20" s="97">
        <v>0</v>
      </c>
    </row>
    <row r="21" spans="1:28" ht="18" customHeight="1">
      <c r="A21" s="89">
        <f t="shared" si="4"/>
        <v>14</v>
      </c>
      <c r="B21" s="106" t="s">
        <v>110</v>
      </c>
      <c r="C21" s="97" t="s">
        <v>111</v>
      </c>
      <c r="D21" s="104">
        <v>44545</v>
      </c>
      <c r="E21" s="104">
        <v>44572</v>
      </c>
      <c r="F21" s="104">
        <v>44601</v>
      </c>
      <c r="G21" s="97">
        <f t="shared" si="3"/>
        <v>56</v>
      </c>
      <c r="H21" s="105" t="s">
        <v>365</v>
      </c>
      <c r="I21" s="300" t="s">
        <v>112</v>
      </c>
      <c r="J21" s="301"/>
      <c r="K21" s="97">
        <v>0</v>
      </c>
      <c r="L21" s="97">
        <v>0</v>
      </c>
      <c r="M21" s="97">
        <v>0</v>
      </c>
      <c r="N21" s="97">
        <v>0</v>
      </c>
      <c r="O21" s="97">
        <v>1</v>
      </c>
      <c r="P21" s="97">
        <v>0</v>
      </c>
      <c r="Q21" s="97">
        <v>0</v>
      </c>
      <c r="R21" s="97">
        <v>0</v>
      </c>
      <c r="S21" s="97">
        <v>0</v>
      </c>
      <c r="T21" s="97">
        <v>0</v>
      </c>
      <c r="U21" s="97">
        <v>1</v>
      </c>
      <c r="V21" s="97">
        <v>0</v>
      </c>
      <c r="W21" s="97">
        <v>0</v>
      </c>
      <c r="X21" s="97">
        <v>0</v>
      </c>
      <c r="Y21" s="97">
        <v>0</v>
      </c>
      <c r="Z21" s="97">
        <v>0</v>
      </c>
      <c r="AA21" s="97">
        <v>0</v>
      </c>
    </row>
    <row r="22" spans="1:28" ht="18" customHeight="1">
      <c r="A22" s="89">
        <f t="shared" si="4"/>
        <v>15</v>
      </c>
      <c r="B22" s="106" t="s">
        <v>113</v>
      </c>
      <c r="C22" s="97" t="s">
        <v>114</v>
      </c>
      <c r="D22" s="104">
        <v>44545</v>
      </c>
      <c r="E22" s="104">
        <v>44572</v>
      </c>
      <c r="F22" s="104">
        <v>44601</v>
      </c>
      <c r="G22" s="97">
        <f t="shared" si="3"/>
        <v>56</v>
      </c>
      <c r="H22" s="105" t="s">
        <v>365</v>
      </c>
      <c r="I22" s="300" t="s">
        <v>115</v>
      </c>
      <c r="J22" s="301"/>
      <c r="K22" s="97">
        <v>0</v>
      </c>
      <c r="L22" s="97">
        <v>0</v>
      </c>
      <c r="M22" s="97">
        <v>0</v>
      </c>
      <c r="N22" s="97">
        <v>0</v>
      </c>
      <c r="O22" s="97">
        <v>1</v>
      </c>
      <c r="P22" s="97">
        <v>0</v>
      </c>
      <c r="Q22" s="97">
        <v>0</v>
      </c>
      <c r="R22" s="97">
        <v>0</v>
      </c>
      <c r="S22" s="97">
        <v>0</v>
      </c>
      <c r="T22" s="97">
        <v>0</v>
      </c>
      <c r="U22" s="97">
        <v>0</v>
      </c>
      <c r="V22" s="97">
        <v>0</v>
      </c>
      <c r="W22" s="97">
        <v>0</v>
      </c>
      <c r="X22" s="97">
        <v>0</v>
      </c>
      <c r="Y22" s="97">
        <v>0</v>
      </c>
      <c r="Z22" s="97">
        <v>0</v>
      </c>
      <c r="AA22" s="97">
        <v>0</v>
      </c>
      <c r="AB22" s="72"/>
    </row>
    <row r="23" spans="1:28" ht="18" customHeight="1">
      <c r="A23" s="89">
        <f t="shared" si="4"/>
        <v>16</v>
      </c>
      <c r="B23" s="106" t="s">
        <v>116</v>
      </c>
      <c r="C23" s="97" t="s">
        <v>119</v>
      </c>
      <c r="D23" s="104">
        <v>44547</v>
      </c>
      <c r="E23" s="104">
        <v>44579</v>
      </c>
      <c r="F23" s="104">
        <v>44601</v>
      </c>
      <c r="G23" s="97">
        <f t="shared" si="3"/>
        <v>54</v>
      </c>
      <c r="H23" s="105" t="s">
        <v>365</v>
      </c>
      <c r="I23" s="300" t="s">
        <v>117</v>
      </c>
      <c r="J23" s="301"/>
      <c r="K23" s="97">
        <v>0</v>
      </c>
      <c r="L23" s="97">
        <v>0</v>
      </c>
      <c r="M23" s="97">
        <v>0</v>
      </c>
      <c r="N23" s="97">
        <v>0</v>
      </c>
      <c r="O23" s="97">
        <v>1</v>
      </c>
      <c r="P23" s="97">
        <v>0</v>
      </c>
      <c r="Q23" s="97">
        <v>0</v>
      </c>
      <c r="R23" s="97">
        <v>0</v>
      </c>
      <c r="S23" s="97">
        <v>0</v>
      </c>
      <c r="T23" s="97">
        <v>0</v>
      </c>
      <c r="U23" s="97">
        <v>0</v>
      </c>
      <c r="V23" s="97">
        <v>0</v>
      </c>
      <c r="W23" s="97">
        <v>0</v>
      </c>
      <c r="X23" s="97">
        <v>0</v>
      </c>
      <c r="Y23" s="97">
        <v>0</v>
      </c>
      <c r="Z23" s="97">
        <v>1</v>
      </c>
      <c r="AA23" s="97">
        <v>0</v>
      </c>
    </row>
    <row r="24" spans="1:28" ht="18" customHeight="1">
      <c r="A24" s="89">
        <f t="shared" si="4"/>
        <v>17</v>
      </c>
      <c r="B24" s="106" t="s">
        <v>118</v>
      </c>
      <c r="C24" s="97" t="s">
        <v>120</v>
      </c>
      <c r="D24" s="104">
        <v>44547</v>
      </c>
      <c r="E24" s="104">
        <v>44572</v>
      </c>
      <c r="F24" s="104">
        <v>44601</v>
      </c>
      <c r="G24" s="97">
        <f t="shared" si="3"/>
        <v>54</v>
      </c>
      <c r="H24" s="105" t="s">
        <v>365</v>
      </c>
      <c r="I24" s="300" t="s">
        <v>121</v>
      </c>
      <c r="J24" s="301"/>
      <c r="K24" s="97">
        <v>0</v>
      </c>
      <c r="L24" s="97">
        <v>0</v>
      </c>
      <c r="M24" s="97">
        <v>0</v>
      </c>
      <c r="N24" s="97">
        <v>0</v>
      </c>
      <c r="O24" s="97">
        <v>1</v>
      </c>
      <c r="P24" s="97">
        <v>0</v>
      </c>
      <c r="Q24" s="97">
        <v>0</v>
      </c>
      <c r="R24" s="97">
        <v>0</v>
      </c>
      <c r="S24" s="97">
        <v>0</v>
      </c>
      <c r="T24" s="97">
        <v>0</v>
      </c>
      <c r="U24" s="97">
        <v>0</v>
      </c>
      <c r="V24" s="97">
        <v>0</v>
      </c>
      <c r="W24" s="97">
        <v>0</v>
      </c>
      <c r="X24" s="97">
        <v>0</v>
      </c>
      <c r="Y24" s="97">
        <v>0</v>
      </c>
      <c r="Z24" s="97">
        <v>0</v>
      </c>
      <c r="AA24" s="97">
        <v>0</v>
      </c>
    </row>
    <row r="25" spans="1:28" ht="18" customHeight="1">
      <c r="A25" s="89">
        <f t="shared" si="4"/>
        <v>18</v>
      </c>
      <c r="B25" s="125" t="s">
        <v>122</v>
      </c>
      <c r="C25" s="103" t="s">
        <v>513</v>
      </c>
      <c r="D25" s="126">
        <v>44530</v>
      </c>
      <c r="E25" s="126">
        <v>44575</v>
      </c>
      <c r="F25" s="126">
        <v>44603</v>
      </c>
      <c r="G25" s="97">
        <f t="shared" si="3"/>
        <v>73</v>
      </c>
      <c r="H25" s="105" t="s">
        <v>366</v>
      </c>
      <c r="I25" s="300" t="s">
        <v>123</v>
      </c>
      <c r="J25" s="301"/>
      <c r="K25" s="97">
        <v>0</v>
      </c>
      <c r="L25" s="97">
        <v>0</v>
      </c>
      <c r="M25" s="97">
        <v>0</v>
      </c>
      <c r="N25" s="97">
        <v>0</v>
      </c>
      <c r="O25" s="97">
        <v>0</v>
      </c>
      <c r="P25" s="97">
        <v>1</v>
      </c>
      <c r="Q25" s="97">
        <v>0</v>
      </c>
      <c r="R25" s="97">
        <v>0</v>
      </c>
      <c r="S25" s="97">
        <v>0</v>
      </c>
      <c r="T25" s="97">
        <v>1</v>
      </c>
      <c r="U25" s="97">
        <v>1</v>
      </c>
      <c r="V25" s="97">
        <v>0</v>
      </c>
      <c r="W25" s="97">
        <v>0</v>
      </c>
      <c r="X25" s="97">
        <v>0</v>
      </c>
      <c r="Y25" s="97">
        <v>1</v>
      </c>
      <c r="Z25" s="97">
        <v>0</v>
      </c>
      <c r="AA25" s="97">
        <v>0</v>
      </c>
    </row>
    <row r="26" spans="1:28" ht="18" customHeight="1">
      <c r="A26" s="89">
        <f t="shared" si="4"/>
        <v>19</v>
      </c>
      <c r="B26" s="125" t="s">
        <v>124</v>
      </c>
      <c r="C26" s="103" t="s">
        <v>514</v>
      </c>
      <c r="D26" s="126">
        <v>44530</v>
      </c>
      <c r="E26" s="126">
        <v>44575</v>
      </c>
      <c r="F26" s="126">
        <v>44606</v>
      </c>
      <c r="G26" s="97">
        <f t="shared" si="3"/>
        <v>76</v>
      </c>
      <c r="H26" s="108" t="s">
        <v>366</v>
      </c>
      <c r="I26" s="300" t="s">
        <v>125</v>
      </c>
      <c r="J26" s="301"/>
      <c r="K26" s="97">
        <v>0</v>
      </c>
      <c r="L26" s="97">
        <v>0</v>
      </c>
      <c r="M26" s="97">
        <v>0</v>
      </c>
      <c r="N26" s="97">
        <v>0</v>
      </c>
      <c r="O26" s="97">
        <v>0</v>
      </c>
      <c r="P26" s="97">
        <v>0</v>
      </c>
      <c r="Q26" s="97">
        <v>0</v>
      </c>
      <c r="R26" s="97">
        <v>0</v>
      </c>
      <c r="S26" s="97">
        <v>0</v>
      </c>
      <c r="T26" s="97">
        <v>0</v>
      </c>
      <c r="U26" s="97">
        <v>0</v>
      </c>
      <c r="V26" s="97">
        <v>0</v>
      </c>
      <c r="W26" s="97">
        <v>0</v>
      </c>
      <c r="X26" s="97">
        <v>0</v>
      </c>
      <c r="Y26" s="97">
        <v>0</v>
      </c>
      <c r="Z26" s="97">
        <v>0</v>
      </c>
      <c r="AA26" s="97">
        <v>1</v>
      </c>
    </row>
    <row r="27" spans="1:28" ht="18" customHeight="1">
      <c r="A27" s="89">
        <f t="shared" si="4"/>
        <v>20</v>
      </c>
      <c r="B27" s="125" t="s">
        <v>126</v>
      </c>
      <c r="C27" s="103" t="s">
        <v>515</v>
      </c>
      <c r="D27" s="126">
        <v>44533</v>
      </c>
      <c r="E27" s="126">
        <v>44545</v>
      </c>
      <c r="F27" s="126">
        <v>44607</v>
      </c>
      <c r="G27" s="97">
        <f t="shared" si="3"/>
        <v>74</v>
      </c>
      <c r="H27" s="108" t="s">
        <v>364</v>
      </c>
      <c r="I27" s="300" t="s">
        <v>127</v>
      </c>
      <c r="J27" s="301"/>
      <c r="K27" s="97">
        <v>0</v>
      </c>
      <c r="L27" s="97">
        <v>0</v>
      </c>
      <c r="M27" s="97">
        <v>0</v>
      </c>
      <c r="N27" s="97">
        <v>0</v>
      </c>
      <c r="O27" s="97">
        <v>0</v>
      </c>
      <c r="P27" s="97">
        <v>0</v>
      </c>
      <c r="Q27" s="97">
        <v>0</v>
      </c>
      <c r="R27" s="97">
        <v>0</v>
      </c>
      <c r="S27" s="97">
        <v>0</v>
      </c>
      <c r="T27" s="97">
        <v>0</v>
      </c>
      <c r="U27" s="97">
        <v>0</v>
      </c>
      <c r="V27" s="97">
        <v>0</v>
      </c>
      <c r="W27" s="97">
        <v>0</v>
      </c>
      <c r="X27" s="97">
        <v>0</v>
      </c>
      <c r="Y27" s="97">
        <v>0</v>
      </c>
      <c r="Z27" s="97">
        <v>0</v>
      </c>
      <c r="AA27" s="97">
        <v>1</v>
      </c>
    </row>
    <row r="28" spans="1:28" ht="18" customHeight="1">
      <c r="A28" s="89">
        <f t="shared" si="4"/>
        <v>21</v>
      </c>
      <c r="B28" s="125" t="s">
        <v>516</v>
      </c>
      <c r="C28" s="103" t="s">
        <v>517</v>
      </c>
      <c r="D28" s="126">
        <v>44540</v>
      </c>
      <c r="E28" s="126">
        <v>44207</v>
      </c>
      <c r="F28" s="126">
        <v>44607</v>
      </c>
      <c r="G28" s="97">
        <f t="shared" si="3"/>
        <v>67</v>
      </c>
      <c r="H28" s="108" t="s">
        <v>366</v>
      </c>
      <c r="I28" s="300" t="s">
        <v>131</v>
      </c>
      <c r="J28" s="301"/>
      <c r="K28" s="97">
        <v>0</v>
      </c>
      <c r="L28" s="97">
        <v>0</v>
      </c>
      <c r="M28" s="97">
        <v>0</v>
      </c>
      <c r="N28" s="97">
        <v>0</v>
      </c>
      <c r="O28" s="97">
        <v>0</v>
      </c>
      <c r="P28" s="97">
        <v>0</v>
      </c>
      <c r="Q28" s="97">
        <v>0</v>
      </c>
      <c r="R28" s="97">
        <v>0</v>
      </c>
      <c r="S28" s="97">
        <v>0</v>
      </c>
      <c r="T28" s="97">
        <v>0</v>
      </c>
      <c r="U28" s="97">
        <v>0</v>
      </c>
      <c r="V28" s="97">
        <v>0</v>
      </c>
      <c r="W28" s="97">
        <v>0</v>
      </c>
      <c r="X28" s="97">
        <v>0</v>
      </c>
      <c r="Y28" s="97">
        <v>0</v>
      </c>
      <c r="Z28" s="97">
        <v>0</v>
      </c>
      <c r="AA28" s="97">
        <v>1</v>
      </c>
    </row>
    <row r="29" spans="1:28" ht="18" customHeight="1">
      <c r="A29" s="89">
        <f t="shared" si="4"/>
        <v>22</v>
      </c>
      <c r="B29" s="125" t="s">
        <v>138</v>
      </c>
      <c r="C29" s="103" t="s">
        <v>518</v>
      </c>
      <c r="D29" s="126">
        <v>44530</v>
      </c>
      <c r="E29" s="126">
        <v>44546</v>
      </c>
      <c r="F29" s="126">
        <v>44610</v>
      </c>
      <c r="G29" s="97">
        <f t="shared" si="3"/>
        <v>80</v>
      </c>
      <c r="H29" s="108" t="s">
        <v>364</v>
      </c>
      <c r="I29" s="300" t="s">
        <v>139</v>
      </c>
      <c r="J29" s="301"/>
      <c r="K29" s="97">
        <v>0</v>
      </c>
      <c r="L29" s="97">
        <v>0</v>
      </c>
      <c r="M29" s="97">
        <v>0</v>
      </c>
      <c r="N29" s="97">
        <v>0</v>
      </c>
      <c r="O29" s="97">
        <v>0</v>
      </c>
      <c r="P29" s="97">
        <v>1</v>
      </c>
      <c r="Q29" s="97">
        <v>0</v>
      </c>
      <c r="R29" s="97">
        <v>1</v>
      </c>
      <c r="S29" s="97">
        <v>1</v>
      </c>
      <c r="T29" s="97">
        <v>0</v>
      </c>
      <c r="U29" s="97">
        <v>0</v>
      </c>
      <c r="V29" s="97">
        <v>0</v>
      </c>
      <c r="W29" s="97">
        <v>0</v>
      </c>
      <c r="X29" s="97">
        <v>0</v>
      </c>
      <c r="Y29" s="97">
        <v>0</v>
      </c>
      <c r="Z29" s="97">
        <v>0</v>
      </c>
      <c r="AA29" s="97">
        <v>0</v>
      </c>
    </row>
    <row r="30" spans="1:28" ht="18" customHeight="1">
      <c r="A30" s="89">
        <f t="shared" si="4"/>
        <v>23</v>
      </c>
      <c r="B30" s="125" t="s">
        <v>140</v>
      </c>
      <c r="C30" s="103" t="s">
        <v>141</v>
      </c>
      <c r="D30" s="126">
        <v>44500</v>
      </c>
      <c r="E30" s="126">
        <v>44601</v>
      </c>
      <c r="F30" s="126">
        <v>44617</v>
      </c>
      <c r="G30" s="97">
        <f t="shared" si="3"/>
        <v>117</v>
      </c>
      <c r="H30" s="108" t="s">
        <v>365</v>
      </c>
      <c r="I30" s="313" t="s">
        <v>142</v>
      </c>
      <c r="J30" s="314"/>
      <c r="K30" s="97">
        <v>0</v>
      </c>
      <c r="L30" s="97">
        <v>0</v>
      </c>
      <c r="M30" s="97">
        <v>0</v>
      </c>
      <c r="N30" s="97">
        <v>0</v>
      </c>
      <c r="O30" s="97">
        <v>0</v>
      </c>
      <c r="P30" s="97">
        <v>0</v>
      </c>
      <c r="Q30" s="97">
        <v>0</v>
      </c>
      <c r="R30" s="97">
        <v>0</v>
      </c>
      <c r="S30" s="97">
        <v>0</v>
      </c>
      <c r="T30" s="97">
        <v>0</v>
      </c>
      <c r="U30" s="97">
        <v>0</v>
      </c>
      <c r="V30" s="97">
        <v>0</v>
      </c>
      <c r="W30" s="97">
        <v>0</v>
      </c>
      <c r="X30" s="97">
        <v>0</v>
      </c>
      <c r="Y30" s="97">
        <v>0</v>
      </c>
      <c r="Z30" s="97">
        <v>0</v>
      </c>
      <c r="AA30" s="97">
        <v>1</v>
      </c>
    </row>
    <row r="31" spans="1:28">
      <c r="A31" s="310" t="s">
        <v>233</v>
      </c>
      <c r="B31" s="311"/>
      <c r="C31" s="311"/>
      <c r="D31" s="311"/>
      <c r="E31" s="311"/>
      <c r="F31" s="311"/>
      <c r="G31" s="311"/>
      <c r="H31" s="311"/>
      <c r="I31" s="311"/>
      <c r="J31" s="312"/>
      <c r="K31" s="101">
        <f t="shared" ref="K31:AA31" si="5">SUM(K15:K30)</f>
        <v>1</v>
      </c>
      <c r="L31" s="101">
        <f t="shared" si="5"/>
        <v>0</v>
      </c>
      <c r="M31" s="101">
        <f t="shared" si="5"/>
        <v>1</v>
      </c>
      <c r="N31" s="101">
        <f t="shared" si="5"/>
        <v>0</v>
      </c>
      <c r="O31" s="101">
        <f t="shared" si="5"/>
        <v>6</v>
      </c>
      <c r="P31" s="101">
        <f t="shared" si="5"/>
        <v>3</v>
      </c>
      <c r="Q31" s="101">
        <f t="shared" si="5"/>
        <v>0</v>
      </c>
      <c r="R31" s="101">
        <f t="shared" si="5"/>
        <v>2</v>
      </c>
      <c r="S31" s="101">
        <f t="shared" si="5"/>
        <v>1</v>
      </c>
      <c r="T31" s="101">
        <f t="shared" si="5"/>
        <v>3</v>
      </c>
      <c r="U31" s="101">
        <f t="shared" si="5"/>
        <v>5</v>
      </c>
      <c r="V31" s="101">
        <f t="shared" si="5"/>
        <v>1</v>
      </c>
      <c r="W31" s="101">
        <f t="shared" si="5"/>
        <v>1</v>
      </c>
      <c r="X31" s="101">
        <f t="shared" si="5"/>
        <v>1</v>
      </c>
      <c r="Y31" s="101">
        <f t="shared" si="5"/>
        <v>2</v>
      </c>
      <c r="Z31" s="101">
        <f t="shared" si="5"/>
        <v>2</v>
      </c>
      <c r="AA31" s="101">
        <f t="shared" si="5"/>
        <v>7</v>
      </c>
    </row>
    <row r="32" spans="1:28">
      <c r="A32" s="307" t="s">
        <v>228</v>
      </c>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9"/>
    </row>
    <row r="33" spans="1:27">
      <c r="A33" s="89">
        <f>+A30+1</f>
        <v>24</v>
      </c>
      <c r="B33" s="106" t="s">
        <v>150</v>
      </c>
      <c r="C33" s="97" t="s">
        <v>151</v>
      </c>
      <c r="D33" s="104">
        <v>44545</v>
      </c>
      <c r="E33" s="104">
        <v>44592</v>
      </c>
      <c r="F33" s="104">
        <v>44620</v>
      </c>
      <c r="G33" s="97">
        <f>_xlfn.DAYS(F33,D33)</f>
        <v>75</v>
      </c>
      <c r="H33" s="105" t="s">
        <v>364</v>
      </c>
      <c r="I33" s="300" t="s">
        <v>152</v>
      </c>
      <c r="J33" s="301"/>
      <c r="K33" s="97">
        <v>0</v>
      </c>
      <c r="L33" s="97">
        <v>0</v>
      </c>
      <c r="M33" s="97">
        <v>0</v>
      </c>
      <c r="N33" s="97">
        <v>0</v>
      </c>
      <c r="O33" s="97">
        <v>0</v>
      </c>
      <c r="P33" s="97">
        <v>1</v>
      </c>
      <c r="Q33" s="97">
        <v>1</v>
      </c>
      <c r="R33" s="97">
        <v>0</v>
      </c>
      <c r="S33" s="97">
        <v>0</v>
      </c>
      <c r="T33" s="97">
        <v>0</v>
      </c>
      <c r="U33" s="97">
        <v>1</v>
      </c>
      <c r="V33" s="97">
        <v>0</v>
      </c>
      <c r="W33" s="97">
        <v>0</v>
      </c>
      <c r="X33" s="97">
        <v>0</v>
      </c>
      <c r="Y33" s="97">
        <v>0</v>
      </c>
      <c r="Z33" s="97">
        <v>0</v>
      </c>
      <c r="AA33" s="97">
        <v>0</v>
      </c>
    </row>
    <row r="34" spans="1:27">
      <c r="A34" s="89">
        <f>+A33+1</f>
        <v>25</v>
      </c>
      <c r="B34" s="106" t="s">
        <v>153</v>
      </c>
      <c r="C34" s="124" t="s">
        <v>519</v>
      </c>
      <c r="D34" s="104">
        <v>44561</v>
      </c>
      <c r="E34" s="104">
        <v>44596</v>
      </c>
      <c r="F34" s="104">
        <v>44620</v>
      </c>
      <c r="G34" s="97">
        <f t="shared" ref="G34:G43" si="6">_xlfn.DAYS(F34,D34)</f>
        <v>59</v>
      </c>
      <c r="H34" s="105" t="s">
        <v>366</v>
      </c>
      <c r="I34" s="300" t="s">
        <v>154</v>
      </c>
      <c r="J34" s="301"/>
      <c r="K34" s="97">
        <v>0</v>
      </c>
      <c r="L34" s="97">
        <v>0</v>
      </c>
      <c r="M34" s="97">
        <v>0</v>
      </c>
      <c r="N34" s="97">
        <v>0</v>
      </c>
      <c r="O34" s="97">
        <v>0</v>
      </c>
      <c r="P34" s="97">
        <v>0</v>
      </c>
      <c r="Q34" s="97">
        <v>1</v>
      </c>
      <c r="R34" s="97">
        <v>0</v>
      </c>
      <c r="S34" s="97">
        <v>0</v>
      </c>
      <c r="T34" s="97">
        <v>0</v>
      </c>
      <c r="U34" s="97">
        <v>0</v>
      </c>
      <c r="V34" s="97">
        <v>0</v>
      </c>
      <c r="W34" s="97">
        <v>0</v>
      </c>
      <c r="X34" s="97">
        <v>0</v>
      </c>
      <c r="Y34" s="97">
        <v>1</v>
      </c>
      <c r="Z34" s="97">
        <v>0</v>
      </c>
      <c r="AA34" s="97">
        <v>0</v>
      </c>
    </row>
    <row r="35" spans="1:27">
      <c r="A35" s="89">
        <f>+A34+1</f>
        <v>26</v>
      </c>
      <c r="B35" s="106" t="s">
        <v>155</v>
      </c>
      <c r="C35" s="124" t="s">
        <v>520</v>
      </c>
      <c r="D35" s="104">
        <v>44499</v>
      </c>
      <c r="E35" s="104" t="s">
        <v>32</v>
      </c>
      <c r="F35" s="104">
        <v>44623</v>
      </c>
      <c r="G35" s="97">
        <f t="shared" si="6"/>
        <v>124</v>
      </c>
      <c r="H35" s="105" t="s">
        <v>365</v>
      </c>
      <c r="I35" s="300" t="s">
        <v>156</v>
      </c>
      <c r="J35" s="301"/>
      <c r="K35" s="97">
        <v>0</v>
      </c>
      <c r="L35" s="97">
        <v>0</v>
      </c>
      <c r="M35" s="97">
        <v>0</v>
      </c>
      <c r="N35" s="97">
        <v>0</v>
      </c>
      <c r="O35" s="97">
        <v>0</v>
      </c>
      <c r="P35" s="97">
        <v>0</v>
      </c>
      <c r="Q35" s="97">
        <v>0</v>
      </c>
      <c r="R35" s="97">
        <v>0</v>
      </c>
      <c r="S35" s="97">
        <v>1</v>
      </c>
      <c r="T35" s="97">
        <v>0</v>
      </c>
      <c r="U35" s="97">
        <v>1</v>
      </c>
      <c r="V35" s="97">
        <v>0</v>
      </c>
      <c r="W35" s="97">
        <v>0</v>
      </c>
      <c r="X35" s="97">
        <v>0</v>
      </c>
      <c r="Y35" s="97">
        <v>1</v>
      </c>
      <c r="Z35" s="97">
        <v>0</v>
      </c>
      <c r="AA35" s="97">
        <v>0</v>
      </c>
    </row>
    <row r="36" spans="1:27">
      <c r="A36" s="89">
        <f t="shared" ref="A36:A53" si="7">+A35+1</f>
        <v>27</v>
      </c>
      <c r="B36" s="106" t="s">
        <v>157</v>
      </c>
      <c r="C36" s="97" t="s">
        <v>158</v>
      </c>
      <c r="D36" s="104">
        <v>44576</v>
      </c>
      <c r="E36" s="104">
        <v>44595</v>
      </c>
      <c r="F36" s="104">
        <v>44623</v>
      </c>
      <c r="G36" s="97">
        <f t="shared" si="6"/>
        <v>47</v>
      </c>
      <c r="H36" s="105" t="s">
        <v>366</v>
      </c>
      <c r="I36" s="300" t="s">
        <v>159</v>
      </c>
      <c r="J36" s="301"/>
      <c r="K36" s="97">
        <v>0</v>
      </c>
      <c r="L36" s="97">
        <v>0</v>
      </c>
      <c r="M36" s="97">
        <v>0</v>
      </c>
      <c r="N36" s="97">
        <v>0</v>
      </c>
      <c r="O36" s="97">
        <v>0</v>
      </c>
      <c r="P36" s="97">
        <v>0</v>
      </c>
      <c r="Q36" s="97">
        <v>0</v>
      </c>
      <c r="R36" s="97">
        <v>0</v>
      </c>
      <c r="S36" s="97">
        <v>0</v>
      </c>
      <c r="T36" s="97">
        <v>0</v>
      </c>
      <c r="U36" s="97">
        <v>0</v>
      </c>
      <c r="V36" s="97">
        <v>0</v>
      </c>
      <c r="W36" s="97">
        <v>0</v>
      </c>
      <c r="X36" s="97">
        <v>0</v>
      </c>
      <c r="Y36" s="97">
        <v>0</v>
      </c>
      <c r="Z36" s="97">
        <v>0</v>
      </c>
      <c r="AA36" s="97">
        <v>1</v>
      </c>
    </row>
    <row r="37" spans="1:27">
      <c r="A37" s="89">
        <v>28</v>
      </c>
      <c r="B37" s="125" t="s">
        <v>164</v>
      </c>
      <c r="C37" s="116" t="s">
        <v>521</v>
      </c>
      <c r="D37" s="104">
        <v>44560</v>
      </c>
      <c r="E37" s="104">
        <v>44596</v>
      </c>
      <c r="F37" s="104">
        <v>44624</v>
      </c>
      <c r="G37" s="97">
        <f t="shared" si="6"/>
        <v>64</v>
      </c>
      <c r="H37" s="105" t="s">
        <v>366</v>
      </c>
      <c r="I37" s="300" t="s">
        <v>165</v>
      </c>
      <c r="J37" s="301"/>
      <c r="K37" s="97">
        <v>0</v>
      </c>
      <c r="L37" s="97">
        <v>0</v>
      </c>
      <c r="M37" s="97">
        <v>0</v>
      </c>
      <c r="N37" s="97">
        <v>0</v>
      </c>
      <c r="O37" s="97">
        <v>0</v>
      </c>
      <c r="P37" s="97">
        <v>0</v>
      </c>
      <c r="Q37" s="97">
        <v>0</v>
      </c>
      <c r="R37" s="97">
        <v>0</v>
      </c>
      <c r="S37" s="97">
        <v>1</v>
      </c>
      <c r="T37" s="97">
        <v>0</v>
      </c>
      <c r="U37" s="97">
        <v>0</v>
      </c>
      <c r="V37" s="97">
        <v>0</v>
      </c>
      <c r="W37" s="97">
        <v>1</v>
      </c>
      <c r="X37" s="97">
        <v>0</v>
      </c>
      <c r="Y37" s="97">
        <v>1</v>
      </c>
      <c r="Z37" s="97">
        <v>0</v>
      </c>
      <c r="AA37" s="97">
        <v>0</v>
      </c>
    </row>
    <row r="38" spans="1:27">
      <c r="A38" s="89">
        <f t="shared" si="7"/>
        <v>29</v>
      </c>
      <c r="B38" s="125" t="s">
        <v>166</v>
      </c>
      <c r="C38" s="116" t="s">
        <v>522</v>
      </c>
      <c r="D38" s="104">
        <v>44586</v>
      </c>
      <c r="E38" s="104">
        <v>44600</v>
      </c>
      <c r="F38" s="104">
        <v>44624</v>
      </c>
      <c r="G38" s="97">
        <f t="shared" si="6"/>
        <v>38</v>
      </c>
      <c r="H38" s="105" t="s">
        <v>366</v>
      </c>
      <c r="I38" s="300" t="s">
        <v>167</v>
      </c>
      <c r="J38" s="301"/>
      <c r="K38" s="97">
        <v>0</v>
      </c>
      <c r="L38" s="97">
        <v>0</v>
      </c>
      <c r="M38" s="97">
        <v>0</v>
      </c>
      <c r="N38" s="97">
        <v>0</v>
      </c>
      <c r="O38" s="97">
        <v>0</v>
      </c>
      <c r="P38" s="97">
        <v>0</v>
      </c>
      <c r="Q38" s="97">
        <v>0</v>
      </c>
      <c r="R38" s="97">
        <v>1</v>
      </c>
      <c r="S38" s="97">
        <v>0</v>
      </c>
      <c r="T38" s="97">
        <v>0</v>
      </c>
      <c r="U38" s="97">
        <v>1</v>
      </c>
      <c r="V38" s="97">
        <v>0</v>
      </c>
      <c r="W38" s="97">
        <v>0</v>
      </c>
      <c r="X38" s="97">
        <v>0</v>
      </c>
      <c r="Y38" s="97">
        <v>0</v>
      </c>
      <c r="Z38" s="97">
        <v>0</v>
      </c>
      <c r="AA38" s="97">
        <v>0</v>
      </c>
    </row>
    <row r="39" spans="1:27">
      <c r="A39" s="89">
        <f t="shared" si="7"/>
        <v>30</v>
      </c>
      <c r="B39" s="125" t="s">
        <v>168</v>
      </c>
      <c r="C39" s="116" t="s">
        <v>523</v>
      </c>
      <c r="D39" s="104">
        <v>44540</v>
      </c>
      <c r="E39" s="104">
        <v>44596</v>
      </c>
      <c r="F39" s="104">
        <v>44624</v>
      </c>
      <c r="G39" s="97">
        <f t="shared" si="6"/>
        <v>84</v>
      </c>
      <c r="H39" s="105" t="s">
        <v>366</v>
      </c>
      <c r="I39" s="300" t="s">
        <v>169</v>
      </c>
      <c r="J39" s="301"/>
      <c r="K39" s="97">
        <v>0</v>
      </c>
      <c r="L39" s="97">
        <v>0</v>
      </c>
      <c r="M39" s="97">
        <v>0</v>
      </c>
      <c r="N39" s="97">
        <v>0</v>
      </c>
      <c r="O39" s="97">
        <v>0</v>
      </c>
      <c r="P39" s="97">
        <v>0</v>
      </c>
      <c r="Q39" s="97">
        <v>0</v>
      </c>
      <c r="R39" s="97">
        <v>0</v>
      </c>
      <c r="S39" s="97">
        <v>0</v>
      </c>
      <c r="T39" s="97">
        <v>0</v>
      </c>
      <c r="U39" s="97">
        <v>0</v>
      </c>
      <c r="V39" s="97">
        <v>0</v>
      </c>
      <c r="W39" s="97">
        <v>0</v>
      </c>
      <c r="X39" s="97">
        <v>0</v>
      </c>
      <c r="Y39" s="97">
        <v>0</v>
      </c>
      <c r="Z39" s="97">
        <v>0</v>
      </c>
      <c r="AA39" s="97">
        <v>1</v>
      </c>
    </row>
    <row r="40" spans="1:27">
      <c r="A40" s="89">
        <f t="shared" si="7"/>
        <v>31</v>
      </c>
      <c r="B40" s="125" t="s">
        <v>170</v>
      </c>
      <c r="C40" s="124" t="s">
        <v>524</v>
      </c>
      <c r="D40" s="104">
        <v>44498</v>
      </c>
      <c r="E40" s="104">
        <v>44508</v>
      </c>
      <c r="F40" s="104">
        <v>44624</v>
      </c>
      <c r="G40" s="97">
        <f t="shared" si="6"/>
        <v>126</v>
      </c>
      <c r="H40" s="105" t="s">
        <v>365</v>
      </c>
      <c r="I40" s="300" t="s">
        <v>171</v>
      </c>
      <c r="J40" s="301"/>
      <c r="K40" s="97">
        <v>0</v>
      </c>
      <c r="L40" s="97">
        <v>0</v>
      </c>
      <c r="M40" s="97">
        <v>1</v>
      </c>
      <c r="N40" s="97">
        <v>0</v>
      </c>
      <c r="O40" s="97">
        <v>0</v>
      </c>
      <c r="P40" s="97">
        <v>0</v>
      </c>
      <c r="Q40" s="97">
        <v>0</v>
      </c>
      <c r="R40" s="97">
        <v>0</v>
      </c>
      <c r="S40" s="97">
        <v>0</v>
      </c>
      <c r="T40" s="97">
        <v>0</v>
      </c>
      <c r="U40" s="97">
        <v>0</v>
      </c>
      <c r="V40" s="97">
        <v>0</v>
      </c>
      <c r="W40" s="97">
        <v>0</v>
      </c>
      <c r="X40" s="97">
        <v>0</v>
      </c>
      <c r="Y40" s="97">
        <v>0</v>
      </c>
      <c r="Z40" s="97">
        <v>0</v>
      </c>
      <c r="AA40" s="97">
        <v>0</v>
      </c>
    </row>
    <row r="41" spans="1:27">
      <c r="A41" s="89">
        <f t="shared" si="7"/>
        <v>32</v>
      </c>
      <c r="B41" s="125" t="s">
        <v>172</v>
      </c>
      <c r="C41" s="103" t="s">
        <v>525</v>
      </c>
      <c r="D41" s="104">
        <v>44587</v>
      </c>
      <c r="E41" s="104">
        <v>44595</v>
      </c>
      <c r="F41" s="104">
        <v>44624</v>
      </c>
      <c r="G41" s="97">
        <f t="shared" si="6"/>
        <v>37</v>
      </c>
      <c r="H41" s="105" t="s">
        <v>365</v>
      </c>
      <c r="I41" s="300" t="s">
        <v>173</v>
      </c>
      <c r="J41" s="301"/>
      <c r="K41" s="97">
        <v>0</v>
      </c>
      <c r="L41" s="97">
        <v>0</v>
      </c>
      <c r="M41" s="97">
        <v>0</v>
      </c>
      <c r="N41" s="97">
        <v>0</v>
      </c>
      <c r="O41" s="97">
        <v>0</v>
      </c>
      <c r="P41" s="97">
        <v>0</v>
      </c>
      <c r="Q41" s="97">
        <v>0</v>
      </c>
      <c r="R41" s="97">
        <v>0</v>
      </c>
      <c r="S41" s="97">
        <v>0</v>
      </c>
      <c r="T41" s="97">
        <v>0</v>
      </c>
      <c r="U41" s="97">
        <v>0</v>
      </c>
      <c r="V41" s="97">
        <v>0</v>
      </c>
      <c r="W41" s="97">
        <v>0</v>
      </c>
      <c r="X41" s="97">
        <v>0</v>
      </c>
      <c r="Y41" s="97">
        <v>0</v>
      </c>
      <c r="Z41" s="97">
        <v>0</v>
      </c>
      <c r="AA41" s="97">
        <v>1</v>
      </c>
    </row>
    <row r="42" spans="1:27">
      <c r="A42" s="89">
        <f t="shared" si="7"/>
        <v>33</v>
      </c>
      <c r="B42" s="125" t="s">
        <v>174</v>
      </c>
      <c r="C42" s="116" t="s">
        <v>526</v>
      </c>
      <c r="D42" s="104">
        <v>44597</v>
      </c>
      <c r="E42" s="104">
        <v>44592</v>
      </c>
      <c r="F42" s="104">
        <v>44624</v>
      </c>
      <c r="G42" s="97">
        <f t="shared" si="6"/>
        <v>27</v>
      </c>
      <c r="H42" s="105" t="s">
        <v>365</v>
      </c>
      <c r="I42" s="300" t="s">
        <v>175</v>
      </c>
      <c r="J42" s="301"/>
      <c r="K42" s="97">
        <v>0</v>
      </c>
      <c r="L42" s="97">
        <v>0</v>
      </c>
      <c r="M42" s="97">
        <v>0</v>
      </c>
      <c r="N42" s="97">
        <v>0</v>
      </c>
      <c r="O42" s="97">
        <v>0</v>
      </c>
      <c r="P42" s="97">
        <v>0</v>
      </c>
      <c r="Q42" s="97">
        <v>0</v>
      </c>
      <c r="R42" s="97">
        <v>0</v>
      </c>
      <c r="S42" s="97">
        <v>0</v>
      </c>
      <c r="T42" s="97">
        <v>0</v>
      </c>
      <c r="U42" s="97">
        <v>0</v>
      </c>
      <c r="V42" s="97">
        <v>0</v>
      </c>
      <c r="W42" s="97">
        <v>0</v>
      </c>
      <c r="X42" s="97">
        <v>0</v>
      </c>
      <c r="Y42" s="97">
        <v>0</v>
      </c>
      <c r="Z42" s="97">
        <v>0</v>
      </c>
      <c r="AA42" s="97">
        <v>1</v>
      </c>
    </row>
    <row r="43" spans="1:27">
      <c r="A43" s="89">
        <f t="shared" si="7"/>
        <v>34</v>
      </c>
      <c r="B43" s="125" t="s">
        <v>178</v>
      </c>
      <c r="C43" s="97" t="s">
        <v>527</v>
      </c>
      <c r="D43" s="104">
        <v>44545</v>
      </c>
      <c r="E43" s="104">
        <v>44578</v>
      </c>
      <c r="F43" s="104">
        <v>44627</v>
      </c>
      <c r="G43" s="97">
        <f t="shared" si="6"/>
        <v>82</v>
      </c>
      <c r="H43" s="105" t="s">
        <v>364</v>
      </c>
      <c r="I43" s="300" t="s">
        <v>179</v>
      </c>
      <c r="J43" s="301"/>
      <c r="K43" s="97">
        <v>0</v>
      </c>
      <c r="L43" s="97">
        <v>0</v>
      </c>
      <c r="M43" s="97">
        <v>0</v>
      </c>
      <c r="N43" s="97">
        <v>0</v>
      </c>
      <c r="O43" s="97">
        <v>0</v>
      </c>
      <c r="P43" s="97">
        <v>0</v>
      </c>
      <c r="Q43" s="97">
        <v>0</v>
      </c>
      <c r="R43" s="97">
        <v>0</v>
      </c>
      <c r="S43" s="97">
        <v>0</v>
      </c>
      <c r="T43" s="97">
        <v>0</v>
      </c>
      <c r="U43" s="97">
        <v>0</v>
      </c>
      <c r="V43" s="97">
        <v>0</v>
      </c>
      <c r="W43" s="97">
        <v>0</v>
      </c>
      <c r="X43" s="97">
        <v>0</v>
      </c>
      <c r="Y43" s="97">
        <v>0</v>
      </c>
      <c r="Z43" s="97">
        <v>0</v>
      </c>
      <c r="AA43" s="97">
        <v>1</v>
      </c>
    </row>
    <row r="44" spans="1:27">
      <c r="A44" s="89">
        <f t="shared" si="7"/>
        <v>35</v>
      </c>
      <c r="B44" s="106" t="s">
        <v>180</v>
      </c>
      <c r="C44" s="97" t="s">
        <v>181</v>
      </c>
      <c r="D44" s="104">
        <v>44544</v>
      </c>
      <c r="E44" s="104" t="s">
        <v>32</v>
      </c>
      <c r="F44" s="104">
        <v>44627</v>
      </c>
      <c r="G44" s="97">
        <f>_xlfn.DAYS(F44,D44)</f>
        <v>83</v>
      </c>
      <c r="H44" s="105" t="s">
        <v>364</v>
      </c>
      <c r="I44" s="300" t="s">
        <v>182</v>
      </c>
      <c r="J44" s="301"/>
      <c r="K44" s="97">
        <v>0</v>
      </c>
      <c r="L44" s="97">
        <v>0</v>
      </c>
      <c r="M44" s="97">
        <v>0</v>
      </c>
      <c r="N44" s="97">
        <v>0</v>
      </c>
      <c r="O44" s="97">
        <v>0</v>
      </c>
      <c r="P44" s="97">
        <v>0</v>
      </c>
      <c r="Q44" s="97">
        <v>0</v>
      </c>
      <c r="R44" s="97">
        <v>1</v>
      </c>
      <c r="S44" s="97">
        <v>1</v>
      </c>
      <c r="T44" s="97">
        <v>1</v>
      </c>
      <c r="U44" s="97">
        <v>0</v>
      </c>
      <c r="V44" s="97">
        <v>0</v>
      </c>
      <c r="W44" s="97">
        <v>1</v>
      </c>
      <c r="X44" s="97">
        <v>0</v>
      </c>
      <c r="Y44" s="97">
        <v>1</v>
      </c>
      <c r="Z44" s="97">
        <v>1</v>
      </c>
      <c r="AA44" s="97">
        <v>0</v>
      </c>
    </row>
    <row r="45" spans="1:27">
      <c r="A45" s="89">
        <f t="shared" si="7"/>
        <v>36</v>
      </c>
      <c r="B45" s="106" t="s">
        <v>183</v>
      </c>
      <c r="C45" s="97" t="s">
        <v>184</v>
      </c>
      <c r="D45" s="104">
        <v>44481</v>
      </c>
      <c r="E45" s="104">
        <v>44582</v>
      </c>
      <c r="F45" s="104">
        <v>44627</v>
      </c>
      <c r="G45" s="97">
        <f>_xlfn.DAYS(F45,D45)</f>
        <v>146</v>
      </c>
      <c r="H45" s="105" t="s">
        <v>364</v>
      </c>
      <c r="I45" s="300" t="s">
        <v>185</v>
      </c>
      <c r="J45" s="301"/>
      <c r="K45" s="97">
        <v>0</v>
      </c>
      <c r="L45" s="97">
        <v>0</v>
      </c>
      <c r="M45" s="97">
        <v>1</v>
      </c>
      <c r="N45" s="97">
        <v>0</v>
      </c>
      <c r="O45" s="97">
        <v>0</v>
      </c>
      <c r="P45" s="97">
        <v>1</v>
      </c>
      <c r="Q45" s="97">
        <v>0</v>
      </c>
      <c r="R45" s="97">
        <v>0</v>
      </c>
      <c r="S45" s="97">
        <v>1</v>
      </c>
      <c r="T45" s="97">
        <v>0</v>
      </c>
      <c r="U45" s="97">
        <v>1</v>
      </c>
      <c r="V45" s="97">
        <v>0</v>
      </c>
      <c r="W45" s="97">
        <v>0</v>
      </c>
      <c r="X45" s="97">
        <v>0</v>
      </c>
      <c r="Y45" s="97">
        <v>0</v>
      </c>
      <c r="Z45" s="97">
        <v>0</v>
      </c>
      <c r="AA45" s="97">
        <v>0</v>
      </c>
    </row>
    <row r="46" spans="1:27">
      <c r="A46" s="89">
        <f t="shared" si="7"/>
        <v>37</v>
      </c>
      <c r="B46" s="125" t="s">
        <v>186</v>
      </c>
      <c r="C46" s="124" t="s">
        <v>528</v>
      </c>
      <c r="D46" s="104">
        <v>44526</v>
      </c>
      <c r="E46" s="104">
        <v>44606</v>
      </c>
      <c r="F46" s="104">
        <v>44628</v>
      </c>
      <c r="G46" s="97">
        <f t="shared" ref="G46:G54" si="8">_xlfn.DAYS(F46,D46)</f>
        <v>102</v>
      </c>
      <c r="H46" s="105" t="s">
        <v>364</v>
      </c>
      <c r="I46" s="300" t="s">
        <v>187</v>
      </c>
      <c r="J46" s="301"/>
      <c r="K46" s="97">
        <v>0</v>
      </c>
      <c r="L46" s="97">
        <v>0</v>
      </c>
      <c r="M46" s="97">
        <v>0</v>
      </c>
      <c r="N46" s="97">
        <v>0</v>
      </c>
      <c r="O46" s="97">
        <v>0</v>
      </c>
      <c r="P46" s="97">
        <v>0</v>
      </c>
      <c r="Q46" s="97">
        <v>0</v>
      </c>
      <c r="R46" s="97">
        <v>0</v>
      </c>
      <c r="S46" s="97">
        <v>0</v>
      </c>
      <c r="T46" s="97">
        <v>0</v>
      </c>
      <c r="U46" s="97">
        <v>0</v>
      </c>
      <c r="V46" s="97">
        <v>0</v>
      </c>
      <c r="W46" s="97">
        <v>0</v>
      </c>
      <c r="X46" s="97">
        <v>0</v>
      </c>
      <c r="Y46" s="97">
        <v>0</v>
      </c>
      <c r="Z46" s="97">
        <v>0</v>
      </c>
      <c r="AA46" s="97">
        <v>1</v>
      </c>
    </row>
    <row r="47" spans="1:27">
      <c r="A47" s="89">
        <f t="shared" si="7"/>
        <v>38</v>
      </c>
      <c r="B47" s="125" t="s">
        <v>188</v>
      </c>
      <c r="C47" s="103" t="s">
        <v>529</v>
      </c>
      <c r="D47" s="104">
        <v>44547</v>
      </c>
      <c r="E47" s="104">
        <v>44572</v>
      </c>
      <c r="F47" s="104">
        <v>44628</v>
      </c>
      <c r="G47" s="97">
        <f t="shared" si="8"/>
        <v>81</v>
      </c>
      <c r="H47" s="105" t="s">
        <v>364</v>
      </c>
      <c r="I47" s="300" t="s">
        <v>189</v>
      </c>
      <c r="J47" s="301"/>
      <c r="K47" s="97">
        <v>1</v>
      </c>
      <c r="L47" s="97">
        <v>0</v>
      </c>
      <c r="M47" s="97">
        <v>0</v>
      </c>
      <c r="N47" s="97">
        <v>0</v>
      </c>
      <c r="O47" s="97">
        <v>0</v>
      </c>
      <c r="P47" s="97">
        <v>1</v>
      </c>
      <c r="Q47" s="97">
        <v>0</v>
      </c>
      <c r="R47" s="97">
        <v>0</v>
      </c>
      <c r="S47" s="97">
        <v>0</v>
      </c>
      <c r="T47" s="97">
        <v>0</v>
      </c>
      <c r="U47" s="97">
        <v>0</v>
      </c>
      <c r="V47" s="97">
        <v>0</v>
      </c>
      <c r="W47" s="97">
        <v>0</v>
      </c>
      <c r="X47" s="97">
        <v>0</v>
      </c>
      <c r="Y47" s="97">
        <v>0</v>
      </c>
      <c r="Z47" s="97">
        <v>0</v>
      </c>
      <c r="AA47" s="97">
        <v>0</v>
      </c>
    </row>
    <row r="48" spans="1:27">
      <c r="A48" s="89">
        <f t="shared" si="7"/>
        <v>39</v>
      </c>
      <c r="B48" s="106" t="s">
        <v>193</v>
      </c>
      <c r="C48" s="97" t="s">
        <v>194</v>
      </c>
      <c r="D48" s="104">
        <v>44497</v>
      </c>
      <c r="E48" s="104">
        <v>44511</v>
      </c>
      <c r="F48" s="104">
        <v>44628</v>
      </c>
      <c r="G48" s="97">
        <f t="shared" si="8"/>
        <v>131</v>
      </c>
      <c r="H48" s="105" t="s">
        <v>364</v>
      </c>
      <c r="I48" s="300" t="s">
        <v>195</v>
      </c>
      <c r="J48" s="301"/>
      <c r="K48" s="97">
        <v>0</v>
      </c>
      <c r="L48" s="97">
        <v>0</v>
      </c>
      <c r="M48" s="97">
        <v>0</v>
      </c>
      <c r="N48" s="97">
        <v>0</v>
      </c>
      <c r="O48" s="97">
        <v>0</v>
      </c>
      <c r="P48" s="97">
        <v>0</v>
      </c>
      <c r="Q48" s="97">
        <v>0</v>
      </c>
      <c r="R48" s="97">
        <v>0</v>
      </c>
      <c r="S48" s="97">
        <v>0</v>
      </c>
      <c r="T48" s="97">
        <v>0</v>
      </c>
      <c r="U48" s="97">
        <v>0</v>
      </c>
      <c r="V48" s="97">
        <v>0</v>
      </c>
      <c r="W48" s="97">
        <v>0</v>
      </c>
      <c r="X48" s="97">
        <v>0</v>
      </c>
      <c r="Y48" s="97">
        <v>0</v>
      </c>
      <c r="Z48" s="97">
        <v>0</v>
      </c>
      <c r="AA48" s="97">
        <v>1</v>
      </c>
    </row>
    <row r="49" spans="1:27">
      <c r="A49" s="89">
        <f t="shared" si="7"/>
        <v>40</v>
      </c>
      <c r="B49" s="92" t="s">
        <v>202</v>
      </c>
      <c r="C49" s="97" t="s">
        <v>203</v>
      </c>
      <c r="D49" s="104">
        <v>44622</v>
      </c>
      <c r="E49" s="104" t="s">
        <v>32</v>
      </c>
      <c r="F49" s="104">
        <v>44634</v>
      </c>
      <c r="G49" s="97">
        <f t="shared" si="8"/>
        <v>12</v>
      </c>
      <c r="H49" s="105" t="s">
        <v>364</v>
      </c>
      <c r="I49" s="300" t="s">
        <v>204</v>
      </c>
      <c r="J49" s="301"/>
      <c r="K49" s="97">
        <v>0</v>
      </c>
      <c r="L49" s="97">
        <v>0</v>
      </c>
      <c r="M49" s="97">
        <v>0</v>
      </c>
      <c r="N49" s="97">
        <v>0</v>
      </c>
      <c r="O49" s="97">
        <v>0</v>
      </c>
      <c r="P49" s="97">
        <v>0</v>
      </c>
      <c r="Q49" s="97">
        <v>0</v>
      </c>
      <c r="R49" s="97">
        <v>0</v>
      </c>
      <c r="S49" s="97">
        <v>0</v>
      </c>
      <c r="T49" s="97">
        <v>0</v>
      </c>
      <c r="U49" s="97">
        <v>0</v>
      </c>
      <c r="V49" s="97">
        <v>0</v>
      </c>
      <c r="W49" s="97">
        <v>0</v>
      </c>
      <c r="X49" s="97">
        <v>0</v>
      </c>
      <c r="Y49" s="97">
        <v>0</v>
      </c>
      <c r="Z49" s="97">
        <v>0</v>
      </c>
      <c r="AA49" s="97">
        <v>1</v>
      </c>
    </row>
    <row r="50" spans="1:27">
      <c r="A50" s="89">
        <f t="shared" si="7"/>
        <v>41</v>
      </c>
      <c r="B50" s="92" t="s">
        <v>205</v>
      </c>
      <c r="C50" s="97" t="s">
        <v>206</v>
      </c>
      <c r="D50" s="104">
        <v>44596</v>
      </c>
      <c r="E50" s="104" t="s">
        <v>32</v>
      </c>
      <c r="F50" s="104">
        <v>44634</v>
      </c>
      <c r="G50" s="97">
        <f t="shared" si="8"/>
        <v>38</v>
      </c>
      <c r="H50" s="105" t="s">
        <v>364</v>
      </c>
      <c r="I50" s="300" t="s">
        <v>207</v>
      </c>
      <c r="J50" s="301"/>
      <c r="K50" s="97">
        <v>0</v>
      </c>
      <c r="L50" s="97">
        <v>0</v>
      </c>
      <c r="M50" s="97">
        <v>0</v>
      </c>
      <c r="N50" s="97">
        <v>0</v>
      </c>
      <c r="O50" s="97">
        <v>0</v>
      </c>
      <c r="P50" s="97">
        <v>0</v>
      </c>
      <c r="Q50" s="97">
        <v>0</v>
      </c>
      <c r="R50" s="97">
        <v>0</v>
      </c>
      <c r="S50" s="97">
        <v>0</v>
      </c>
      <c r="T50" s="97">
        <v>0</v>
      </c>
      <c r="U50" s="97">
        <v>0</v>
      </c>
      <c r="V50" s="97">
        <v>0</v>
      </c>
      <c r="W50" s="97">
        <v>0</v>
      </c>
      <c r="X50" s="97">
        <v>0</v>
      </c>
      <c r="Y50" s="97">
        <v>0</v>
      </c>
      <c r="Z50" s="97">
        <v>0</v>
      </c>
      <c r="AA50" s="97">
        <v>1</v>
      </c>
    </row>
    <row r="51" spans="1:27">
      <c r="A51" s="89">
        <f t="shared" si="7"/>
        <v>42</v>
      </c>
      <c r="B51" s="106" t="s">
        <v>208</v>
      </c>
      <c r="C51" s="97" t="s">
        <v>209</v>
      </c>
      <c r="D51" s="104">
        <v>44593</v>
      </c>
      <c r="E51" s="104" t="s">
        <v>32</v>
      </c>
      <c r="F51" s="104">
        <v>44634</v>
      </c>
      <c r="G51" s="97">
        <f t="shared" si="8"/>
        <v>41</v>
      </c>
      <c r="H51" s="105" t="s">
        <v>364</v>
      </c>
      <c r="I51" s="300" t="s">
        <v>210</v>
      </c>
      <c r="J51" s="301"/>
      <c r="K51" s="97">
        <v>0</v>
      </c>
      <c r="L51" s="97">
        <v>0</v>
      </c>
      <c r="M51" s="97">
        <v>0</v>
      </c>
      <c r="N51" s="97">
        <v>0</v>
      </c>
      <c r="O51" s="97">
        <v>0</v>
      </c>
      <c r="P51" s="97">
        <v>0</v>
      </c>
      <c r="Q51" s="97">
        <v>0</v>
      </c>
      <c r="R51" s="97">
        <v>0</v>
      </c>
      <c r="S51" s="97">
        <v>0</v>
      </c>
      <c r="T51" s="97">
        <v>0</v>
      </c>
      <c r="U51" s="97">
        <v>0</v>
      </c>
      <c r="V51" s="97">
        <v>0</v>
      </c>
      <c r="W51" s="97">
        <v>0</v>
      </c>
      <c r="X51" s="97">
        <v>0</v>
      </c>
      <c r="Y51" s="97">
        <v>0</v>
      </c>
      <c r="Z51" s="97">
        <v>0</v>
      </c>
      <c r="AA51" s="97">
        <v>1</v>
      </c>
    </row>
    <row r="52" spans="1:27">
      <c r="A52" s="89">
        <f t="shared" si="7"/>
        <v>43</v>
      </c>
      <c r="B52" s="106" t="s">
        <v>211</v>
      </c>
      <c r="C52" s="97" t="s">
        <v>212</v>
      </c>
      <c r="D52" s="104">
        <v>44536</v>
      </c>
      <c r="E52" s="104">
        <v>44573</v>
      </c>
      <c r="F52" s="104">
        <v>44635</v>
      </c>
      <c r="G52" s="97">
        <f t="shared" si="8"/>
        <v>99</v>
      </c>
      <c r="H52" s="105" t="s">
        <v>364</v>
      </c>
      <c r="I52" s="300" t="s">
        <v>213</v>
      </c>
      <c r="J52" s="301"/>
      <c r="K52" s="97">
        <v>0</v>
      </c>
      <c r="L52" s="97">
        <v>0</v>
      </c>
      <c r="M52" s="97">
        <v>0</v>
      </c>
      <c r="N52" s="97">
        <v>0</v>
      </c>
      <c r="O52" s="97">
        <v>0</v>
      </c>
      <c r="P52" s="97">
        <v>0</v>
      </c>
      <c r="Q52" s="97">
        <v>0</v>
      </c>
      <c r="R52" s="97">
        <v>0</v>
      </c>
      <c r="S52" s="97">
        <v>1</v>
      </c>
      <c r="T52" s="97">
        <v>0</v>
      </c>
      <c r="U52" s="97">
        <v>0</v>
      </c>
      <c r="V52" s="97">
        <v>0</v>
      </c>
      <c r="W52" s="97">
        <v>0</v>
      </c>
      <c r="X52" s="97">
        <v>0</v>
      </c>
      <c r="Y52" s="97">
        <v>0</v>
      </c>
      <c r="Z52" s="97">
        <v>0</v>
      </c>
      <c r="AA52" s="97">
        <v>0</v>
      </c>
    </row>
    <row r="53" spans="1:27">
      <c r="A53" s="89">
        <f t="shared" si="7"/>
        <v>44</v>
      </c>
      <c r="B53" s="125" t="s">
        <v>214</v>
      </c>
      <c r="C53" s="124" t="s">
        <v>530</v>
      </c>
      <c r="D53" s="104">
        <v>44592</v>
      </c>
      <c r="E53" s="104">
        <v>44613</v>
      </c>
      <c r="F53" s="104">
        <v>44635</v>
      </c>
      <c r="G53" s="97">
        <f t="shared" si="8"/>
        <v>43</v>
      </c>
      <c r="H53" s="105" t="s">
        <v>364</v>
      </c>
      <c r="I53" s="300" t="s">
        <v>215</v>
      </c>
      <c r="J53" s="301"/>
      <c r="K53" s="97">
        <v>0</v>
      </c>
      <c r="L53" s="97">
        <v>0</v>
      </c>
      <c r="M53" s="97">
        <v>0</v>
      </c>
      <c r="N53" s="97">
        <v>0</v>
      </c>
      <c r="O53" s="97">
        <v>0</v>
      </c>
      <c r="P53" s="97">
        <v>0</v>
      </c>
      <c r="Q53" s="97">
        <v>0</v>
      </c>
      <c r="R53" s="97">
        <v>0</v>
      </c>
      <c r="S53" s="97">
        <v>0</v>
      </c>
      <c r="T53" s="97">
        <v>0</v>
      </c>
      <c r="U53" s="97">
        <v>1</v>
      </c>
      <c r="V53" s="97">
        <v>0</v>
      </c>
      <c r="W53" s="97">
        <v>0</v>
      </c>
      <c r="X53" s="97">
        <v>0</v>
      </c>
      <c r="Y53" s="97">
        <v>0</v>
      </c>
      <c r="Z53" s="97">
        <v>0</v>
      </c>
      <c r="AA53" s="97">
        <v>0</v>
      </c>
    </row>
    <row r="54" spans="1:27">
      <c r="A54" s="89">
        <v>48</v>
      </c>
      <c r="B54" s="125" t="s">
        <v>218</v>
      </c>
      <c r="C54" s="103" t="s">
        <v>531</v>
      </c>
      <c r="D54" s="104">
        <v>44593</v>
      </c>
      <c r="E54" s="104">
        <v>44603</v>
      </c>
      <c r="F54" s="104">
        <v>44650</v>
      </c>
      <c r="G54" s="97">
        <f t="shared" si="8"/>
        <v>57</v>
      </c>
      <c r="H54" s="105" t="s">
        <v>364</v>
      </c>
      <c r="I54" s="300" t="s">
        <v>219</v>
      </c>
      <c r="J54" s="301"/>
      <c r="K54" s="97">
        <v>0</v>
      </c>
      <c r="L54" s="97">
        <v>0</v>
      </c>
      <c r="M54" s="97">
        <v>0</v>
      </c>
      <c r="N54" s="97">
        <v>0</v>
      </c>
      <c r="O54" s="97">
        <v>0</v>
      </c>
      <c r="P54" s="97">
        <v>0</v>
      </c>
      <c r="Q54" s="97">
        <v>0</v>
      </c>
      <c r="R54" s="97">
        <v>0</v>
      </c>
      <c r="S54" s="97">
        <v>0</v>
      </c>
      <c r="T54" s="97">
        <v>0</v>
      </c>
      <c r="U54" s="97">
        <v>0</v>
      </c>
      <c r="V54" s="97">
        <v>0</v>
      </c>
      <c r="W54" s="97">
        <v>0</v>
      </c>
      <c r="X54" s="97">
        <v>0</v>
      </c>
      <c r="Y54" s="97">
        <v>0</v>
      </c>
      <c r="Z54" s="97">
        <v>0</v>
      </c>
      <c r="AA54" s="97">
        <v>1</v>
      </c>
    </row>
    <row r="55" spans="1:27">
      <c r="A55" s="310" t="s">
        <v>234</v>
      </c>
      <c r="B55" s="311"/>
      <c r="C55" s="311"/>
      <c r="D55" s="311"/>
      <c r="E55" s="311"/>
      <c r="F55" s="311"/>
      <c r="G55" s="311"/>
      <c r="H55" s="311"/>
      <c r="I55" s="311"/>
      <c r="J55" s="312"/>
      <c r="K55" s="101">
        <f t="shared" ref="K55:AA55" si="9">SUM(K33:K54)</f>
        <v>1</v>
      </c>
      <c r="L55" s="101">
        <f t="shared" si="9"/>
        <v>0</v>
      </c>
      <c r="M55" s="101">
        <f t="shared" si="9"/>
        <v>2</v>
      </c>
      <c r="N55" s="101">
        <f t="shared" si="9"/>
        <v>0</v>
      </c>
      <c r="O55" s="101">
        <f t="shared" si="9"/>
        <v>0</v>
      </c>
      <c r="P55" s="101">
        <f t="shared" si="9"/>
        <v>3</v>
      </c>
      <c r="Q55" s="101">
        <f t="shared" si="9"/>
        <v>2</v>
      </c>
      <c r="R55" s="101">
        <f t="shared" si="9"/>
        <v>2</v>
      </c>
      <c r="S55" s="101">
        <f t="shared" si="9"/>
        <v>5</v>
      </c>
      <c r="T55" s="101">
        <f t="shared" si="9"/>
        <v>1</v>
      </c>
      <c r="U55" s="101">
        <f t="shared" si="9"/>
        <v>5</v>
      </c>
      <c r="V55" s="101">
        <f t="shared" si="9"/>
        <v>0</v>
      </c>
      <c r="W55" s="101">
        <f t="shared" si="9"/>
        <v>2</v>
      </c>
      <c r="X55" s="101">
        <f t="shared" si="9"/>
        <v>0</v>
      </c>
      <c r="Y55" s="101">
        <f t="shared" si="9"/>
        <v>4</v>
      </c>
      <c r="Z55" s="101">
        <f t="shared" si="9"/>
        <v>1</v>
      </c>
      <c r="AA55" s="101">
        <f t="shared" si="9"/>
        <v>11</v>
      </c>
    </row>
    <row r="56" spans="1:27">
      <c r="A56" s="307" t="s">
        <v>246</v>
      </c>
      <c r="B56" s="308"/>
      <c r="C56" s="308"/>
      <c r="D56" s="308"/>
      <c r="E56" s="308"/>
      <c r="F56" s="308"/>
      <c r="G56" s="308"/>
      <c r="H56" s="308"/>
      <c r="I56" s="308"/>
      <c r="J56" s="308"/>
      <c r="K56" s="308"/>
      <c r="L56" s="308"/>
      <c r="M56" s="308"/>
      <c r="N56" s="308"/>
      <c r="O56" s="308"/>
      <c r="P56" s="308"/>
      <c r="Q56" s="308"/>
      <c r="R56" s="308"/>
      <c r="S56" s="308"/>
      <c r="T56" s="308"/>
      <c r="U56" s="308"/>
      <c r="V56" s="308"/>
      <c r="W56" s="308"/>
      <c r="X56" s="308"/>
      <c r="Y56" s="308"/>
      <c r="Z56" s="308"/>
      <c r="AA56" s="309"/>
    </row>
    <row r="57" spans="1:27" ht="15.95" customHeight="1">
      <c r="A57" s="89">
        <f>+A54</f>
        <v>48</v>
      </c>
      <c r="B57" s="106" t="s">
        <v>229</v>
      </c>
      <c r="C57" s="97" t="s">
        <v>230</v>
      </c>
      <c r="D57" s="104">
        <v>44628</v>
      </c>
      <c r="E57" s="104">
        <v>44630</v>
      </c>
      <c r="F57" s="104">
        <v>44651</v>
      </c>
      <c r="G57" s="97">
        <f>_xlfn.DAYS(F57,D57)</f>
        <v>23</v>
      </c>
      <c r="H57" s="105" t="s">
        <v>364</v>
      </c>
      <c r="I57" s="292" t="s">
        <v>231</v>
      </c>
      <c r="J57" s="293"/>
      <c r="K57" s="97">
        <v>0</v>
      </c>
      <c r="L57" s="97">
        <v>1</v>
      </c>
      <c r="M57" s="97">
        <v>0</v>
      </c>
      <c r="N57" s="97">
        <v>0</v>
      </c>
      <c r="O57" s="97">
        <v>0</v>
      </c>
      <c r="P57" s="97">
        <v>0</v>
      </c>
      <c r="Q57" s="97">
        <v>0</v>
      </c>
      <c r="R57" s="97">
        <v>0</v>
      </c>
      <c r="S57" s="97">
        <v>0</v>
      </c>
      <c r="T57" s="97">
        <v>0</v>
      </c>
      <c r="U57" s="97">
        <v>0</v>
      </c>
      <c r="V57" s="97">
        <v>0</v>
      </c>
      <c r="W57" s="97">
        <v>0</v>
      </c>
      <c r="X57" s="97">
        <v>0</v>
      </c>
      <c r="Y57" s="97">
        <v>0</v>
      </c>
      <c r="Z57" s="97">
        <v>0</v>
      </c>
      <c r="AA57" s="109">
        <v>0</v>
      </c>
    </row>
    <row r="58" spans="1:27" ht="15.95" customHeight="1">
      <c r="A58" s="89">
        <f>+A57+1</f>
        <v>49</v>
      </c>
      <c r="B58" s="125" t="s">
        <v>272</v>
      </c>
      <c r="C58" s="116" t="s">
        <v>532</v>
      </c>
      <c r="D58" s="104">
        <v>44620</v>
      </c>
      <c r="E58" s="104">
        <v>44635</v>
      </c>
      <c r="F58" s="104">
        <v>44656</v>
      </c>
      <c r="G58" s="97">
        <f t="shared" ref="G58:G74" si="10">_xlfn.DAYS(F58,D58)</f>
        <v>36</v>
      </c>
      <c r="H58" s="105" t="s">
        <v>364</v>
      </c>
      <c r="I58" s="292" t="s">
        <v>273</v>
      </c>
      <c r="J58" s="293"/>
      <c r="K58" s="97">
        <v>0</v>
      </c>
      <c r="L58" s="97">
        <v>0</v>
      </c>
      <c r="M58" s="97">
        <v>1</v>
      </c>
      <c r="N58" s="97">
        <v>0</v>
      </c>
      <c r="O58" s="97">
        <v>0</v>
      </c>
      <c r="P58" s="97">
        <v>0</v>
      </c>
      <c r="Q58" s="97">
        <v>0</v>
      </c>
      <c r="R58" s="97">
        <v>0</v>
      </c>
      <c r="S58" s="97">
        <v>0</v>
      </c>
      <c r="T58" s="97">
        <v>0</v>
      </c>
      <c r="U58" s="97">
        <v>0</v>
      </c>
      <c r="V58" s="97">
        <v>0</v>
      </c>
      <c r="W58" s="97">
        <v>1</v>
      </c>
      <c r="X58" s="97">
        <v>0</v>
      </c>
      <c r="Y58" s="97">
        <v>0</v>
      </c>
      <c r="Z58" s="97">
        <v>0</v>
      </c>
      <c r="AA58" s="109">
        <v>0</v>
      </c>
    </row>
    <row r="59" spans="1:27" ht="15.95" customHeight="1">
      <c r="A59" s="89">
        <f>+A58+1</f>
        <v>50</v>
      </c>
      <c r="B59" s="125" t="s">
        <v>274</v>
      </c>
      <c r="C59" s="116" t="s">
        <v>533</v>
      </c>
      <c r="D59" s="104">
        <v>44547</v>
      </c>
      <c r="E59" s="104">
        <v>44586</v>
      </c>
      <c r="F59" s="104">
        <v>44657</v>
      </c>
      <c r="G59" s="97">
        <f t="shared" si="10"/>
        <v>110</v>
      </c>
      <c r="H59" s="105" t="s">
        <v>364</v>
      </c>
      <c r="I59" s="322" t="s">
        <v>275</v>
      </c>
      <c r="J59" s="323"/>
      <c r="K59" s="97">
        <v>0</v>
      </c>
      <c r="L59" s="97">
        <v>0</v>
      </c>
      <c r="M59" s="97">
        <v>0</v>
      </c>
      <c r="N59" s="97">
        <v>0</v>
      </c>
      <c r="O59" s="97">
        <v>0</v>
      </c>
      <c r="P59" s="97">
        <v>1</v>
      </c>
      <c r="Q59" s="97">
        <v>0</v>
      </c>
      <c r="R59" s="97">
        <v>0</v>
      </c>
      <c r="S59" s="97">
        <v>0</v>
      </c>
      <c r="T59" s="97">
        <v>1</v>
      </c>
      <c r="U59" s="97">
        <v>1</v>
      </c>
      <c r="V59" s="97">
        <v>0</v>
      </c>
      <c r="W59" s="97">
        <v>0</v>
      </c>
      <c r="X59" s="97">
        <v>0</v>
      </c>
      <c r="Y59" s="97">
        <v>0</v>
      </c>
      <c r="Z59" s="97">
        <v>0</v>
      </c>
      <c r="AA59" s="97">
        <v>0</v>
      </c>
    </row>
    <row r="60" spans="1:27" ht="15.95" customHeight="1">
      <c r="A60" s="89">
        <f t="shared" ref="A60:A63" si="11">+A59+1</f>
        <v>51</v>
      </c>
      <c r="B60" s="125" t="s">
        <v>276</v>
      </c>
      <c r="C60" s="116" t="s">
        <v>534</v>
      </c>
      <c r="D60" s="104">
        <v>44589</v>
      </c>
      <c r="E60" s="104">
        <v>44608</v>
      </c>
      <c r="F60" s="104">
        <v>44657</v>
      </c>
      <c r="G60" s="97">
        <f t="shared" si="10"/>
        <v>68</v>
      </c>
      <c r="H60" s="105" t="s">
        <v>364</v>
      </c>
      <c r="I60" s="322" t="s">
        <v>277</v>
      </c>
      <c r="J60" s="323"/>
      <c r="K60" s="97">
        <v>0</v>
      </c>
      <c r="L60" s="97">
        <v>0</v>
      </c>
      <c r="M60" s="97">
        <v>0</v>
      </c>
      <c r="N60" s="97">
        <v>0</v>
      </c>
      <c r="O60" s="97">
        <v>0</v>
      </c>
      <c r="P60" s="97">
        <v>0</v>
      </c>
      <c r="Q60" s="97">
        <v>0</v>
      </c>
      <c r="R60" s="97">
        <v>0</v>
      </c>
      <c r="S60" s="97">
        <v>0</v>
      </c>
      <c r="T60" s="97">
        <v>0</v>
      </c>
      <c r="U60" s="97">
        <v>0</v>
      </c>
      <c r="V60" s="97">
        <v>0</v>
      </c>
      <c r="W60" s="97">
        <v>0</v>
      </c>
      <c r="X60" s="97">
        <v>0</v>
      </c>
      <c r="Y60" s="97">
        <v>0</v>
      </c>
      <c r="Z60" s="97">
        <v>0</v>
      </c>
      <c r="AA60" s="109">
        <v>1</v>
      </c>
    </row>
    <row r="61" spans="1:27" ht="15.95" customHeight="1">
      <c r="A61" s="89">
        <f t="shared" si="11"/>
        <v>52</v>
      </c>
      <c r="B61" s="106" t="s">
        <v>298</v>
      </c>
      <c r="C61" s="97" t="s">
        <v>299</v>
      </c>
      <c r="D61" s="104">
        <v>44564</v>
      </c>
      <c r="E61" s="104">
        <v>44620</v>
      </c>
      <c r="F61" s="104">
        <v>44658</v>
      </c>
      <c r="G61" s="97">
        <f t="shared" si="10"/>
        <v>94</v>
      </c>
      <c r="H61" s="105" t="s">
        <v>364</v>
      </c>
      <c r="I61" s="322" t="s">
        <v>300</v>
      </c>
      <c r="J61" s="323"/>
      <c r="K61" s="97">
        <v>0</v>
      </c>
      <c r="L61" s="97">
        <v>0</v>
      </c>
      <c r="M61" s="97">
        <v>0</v>
      </c>
      <c r="N61" s="97">
        <v>1</v>
      </c>
      <c r="O61" s="97">
        <v>0</v>
      </c>
      <c r="P61" s="97">
        <v>0</v>
      </c>
      <c r="Q61" s="97">
        <v>0</v>
      </c>
      <c r="R61" s="97">
        <v>0</v>
      </c>
      <c r="S61" s="97">
        <v>0</v>
      </c>
      <c r="T61" s="97">
        <v>1</v>
      </c>
      <c r="U61" s="97">
        <v>0</v>
      </c>
      <c r="V61" s="97">
        <v>0</v>
      </c>
      <c r="W61" s="97">
        <v>1</v>
      </c>
      <c r="X61" s="97">
        <v>1</v>
      </c>
      <c r="Y61" s="97">
        <v>0</v>
      </c>
      <c r="Z61" s="97">
        <v>0</v>
      </c>
      <c r="AA61" s="109">
        <v>0</v>
      </c>
    </row>
    <row r="62" spans="1:27" ht="15.95" customHeight="1">
      <c r="A62" s="89">
        <f t="shared" si="11"/>
        <v>53</v>
      </c>
      <c r="B62" s="125" t="s">
        <v>301</v>
      </c>
      <c r="C62" s="127" t="s">
        <v>535</v>
      </c>
      <c r="D62" s="104">
        <v>44557</v>
      </c>
      <c r="E62" s="104">
        <v>44580</v>
      </c>
      <c r="F62" s="104">
        <v>44658</v>
      </c>
      <c r="G62" s="97">
        <f t="shared" si="10"/>
        <v>101</v>
      </c>
      <c r="H62" s="105" t="s">
        <v>364</v>
      </c>
      <c r="I62" s="322" t="s">
        <v>302</v>
      </c>
      <c r="J62" s="323"/>
      <c r="K62" s="97">
        <v>0</v>
      </c>
      <c r="L62" s="97">
        <v>0</v>
      </c>
      <c r="M62" s="97">
        <v>0</v>
      </c>
      <c r="N62" s="97">
        <v>0</v>
      </c>
      <c r="O62" s="97">
        <v>1</v>
      </c>
      <c r="P62" s="97">
        <v>1</v>
      </c>
      <c r="Q62" s="97">
        <v>0</v>
      </c>
      <c r="R62" s="97">
        <v>0</v>
      </c>
      <c r="S62" s="97">
        <v>1</v>
      </c>
      <c r="T62" s="97">
        <v>0</v>
      </c>
      <c r="U62" s="97">
        <v>1</v>
      </c>
      <c r="V62" s="97">
        <v>0</v>
      </c>
      <c r="W62" s="97">
        <v>1</v>
      </c>
      <c r="X62" s="97">
        <v>0</v>
      </c>
      <c r="Y62" s="97">
        <v>1</v>
      </c>
      <c r="Z62" s="97">
        <v>0</v>
      </c>
      <c r="AA62" s="109">
        <v>0</v>
      </c>
    </row>
    <row r="63" spans="1:27" ht="15.95" customHeight="1">
      <c r="A63" s="89">
        <f t="shared" si="11"/>
        <v>54</v>
      </c>
      <c r="B63" s="125" t="s">
        <v>303</v>
      </c>
      <c r="C63" s="124" t="s">
        <v>536</v>
      </c>
      <c r="D63" s="104">
        <v>44592</v>
      </c>
      <c r="E63" s="104">
        <v>44615</v>
      </c>
      <c r="F63" s="104">
        <v>44658</v>
      </c>
      <c r="G63" s="97">
        <f t="shared" si="10"/>
        <v>66</v>
      </c>
      <c r="H63" s="105" t="s">
        <v>364</v>
      </c>
      <c r="I63" s="322" t="s">
        <v>304</v>
      </c>
      <c r="J63" s="323"/>
      <c r="K63" s="97">
        <v>0</v>
      </c>
      <c r="L63" s="97">
        <v>0</v>
      </c>
      <c r="M63" s="97">
        <v>0</v>
      </c>
      <c r="N63" s="97">
        <v>0</v>
      </c>
      <c r="O63" s="97">
        <v>0</v>
      </c>
      <c r="P63" s="97">
        <v>0</v>
      </c>
      <c r="Q63" s="97">
        <v>0</v>
      </c>
      <c r="R63" s="97">
        <v>0</v>
      </c>
      <c r="S63" s="97">
        <v>0</v>
      </c>
      <c r="T63" s="97">
        <v>0</v>
      </c>
      <c r="U63" s="97">
        <v>0</v>
      </c>
      <c r="V63" s="97">
        <v>0</v>
      </c>
      <c r="W63" s="97">
        <v>0</v>
      </c>
      <c r="X63" s="97">
        <v>0</v>
      </c>
      <c r="Y63" s="97">
        <v>0</v>
      </c>
      <c r="Z63" s="97">
        <v>0</v>
      </c>
      <c r="AA63" s="109">
        <v>1</v>
      </c>
    </row>
    <row r="64" spans="1:27" ht="15.95" customHeight="1">
      <c r="A64" s="89">
        <f>+A63+1</f>
        <v>55</v>
      </c>
      <c r="B64" s="106" t="s">
        <v>317</v>
      </c>
      <c r="C64" s="97" t="s">
        <v>318</v>
      </c>
      <c r="D64" s="129">
        <v>44484</v>
      </c>
      <c r="E64" s="104" t="s">
        <v>32</v>
      </c>
      <c r="F64" s="104">
        <v>44662</v>
      </c>
      <c r="G64" s="97">
        <f t="shared" si="10"/>
        <v>178</v>
      </c>
      <c r="H64" s="105" t="s">
        <v>364</v>
      </c>
      <c r="I64" s="292" t="s">
        <v>319</v>
      </c>
      <c r="J64" s="293"/>
      <c r="K64" s="97">
        <v>0</v>
      </c>
      <c r="L64" s="97">
        <v>0</v>
      </c>
      <c r="M64" s="97">
        <v>0</v>
      </c>
      <c r="N64" s="97">
        <v>0</v>
      </c>
      <c r="O64" s="97">
        <v>0</v>
      </c>
      <c r="P64" s="97">
        <v>0</v>
      </c>
      <c r="Q64" s="97">
        <v>0</v>
      </c>
      <c r="R64" s="97">
        <v>0</v>
      </c>
      <c r="S64" s="97">
        <v>0</v>
      </c>
      <c r="T64" s="97">
        <v>0</v>
      </c>
      <c r="U64" s="97">
        <v>0</v>
      </c>
      <c r="V64" s="97">
        <v>0</v>
      </c>
      <c r="W64" s="97">
        <v>0</v>
      </c>
      <c r="X64" s="97">
        <v>0</v>
      </c>
      <c r="Y64" s="97">
        <v>0</v>
      </c>
      <c r="Z64" s="97">
        <v>0</v>
      </c>
      <c r="AA64" s="109">
        <v>1</v>
      </c>
    </row>
    <row r="65" spans="1:27" ht="15.95" customHeight="1">
      <c r="A65" s="89">
        <f t="shared" ref="A65:A68" si="12">+A64+1</f>
        <v>56</v>
      </c>
      <c r="B65" s="106" t="s">
        <v>320</v>
      </c>
      <c r="C65" s="97" t="s">
        <v>321</v>
      </c>
      <c r="D65" s="129">
        <v>44343</v>
      </c>
      <c r="E65" s="104" t="s">
        <v>32</v>
      </c>
      <c r="F65" s="104">
        <v>44662</v>
      </c>
      <c r="G65" s="97">
        <f t="shared" si="10"/>
        <v>319</v>
      </c>
      <c r="H65" s="105" t="s">
        <v>366</v>
      </c>
      <c r="I65" s="292" t="s">
        <v>322</v>
      </c>
      <c r="J65" s="293"/>
      <c r="K65" s="97">
        <v>0</v>
      </c>
      <c r="L65" s="97">
        <v>0</v>
      </c>
      <c r="M65" s="97">
        <v>0</v>
      </c>
      <c r="N65" s="97">
        <v>0</v>
      </c>
      <c r="O65" s="97">
        <v>0</v>
      </c>
      <c r="P65" s="97">
        <v>0</v>
      </c>
      <c r="Q65" s="97">
        <v>0</v>
      </c>
      <c r="R65" s="97">
        <v>0</v>
      </c>
      <c r="S65" s="97">
        <v>0</v>
      </c>
      <c r="T65" s="97">
        <v>0</v>
      </c>
      <c r="U65" s="97">
        <v>0</v>
      </c>
      <c r="V65" s="97">
        <v>0</v>
      </c>
      <c r="W65" s="97">
        <v>0</v>
      </c>
      <c r="X65" s="97">
        <v>0</v>
      </c>
      <c r="Y65" s="97">
        <v>0</v>
      </c>
      <c r="Z65" s="97">
        <v>0</v>
      </c>
      <c r="AA65" s="109">
        <v>1</v>
      </c>
    </row>
    <row r="66" spans="1:27" ht="15.95" customHeight="1">
      <c r="A66" s="89">
        <f t="shared" si="12"/>
        <v>57</v>
      </c>
      <c r="B66" s="125" t="s">
        <v>326</v>
      </c>
      <c r="C66" s="116" t="s">
        <v>537</v>
      </c>
      <c r="D66" s="129">
        <v>44607</v>
      </c>
      <c r="E66" s="104" t="s">
        <v>32</v>
      </c>
      <c r="F66" s="104">
        <v>44663</v>
      </c>
      <c r="G66" s="97">
        <f t="shared" si="10"/>
        <v>56</v>
      </c>
      <c r="H66" s="108" t="s">
        <v>366</v>
      </c>
      <c r="I66" s="292" t="s">
        <v>327</v>
      </c>
      <c r="J66" s="293"/>
      <c r="K66" s="97">
        <v>0</v>
      </c>
      <c r="L66" s="97">
        <v>0</v>
      </c>
      <c r="M66" s="97">
        <v>0</v>
      </c>
      <c r="N66" s="97">
        <v>0</v>
      </c>
      <c r="O66" s="97">
        <v>0</v>
      </c>
      <c r="P66" s="97">
        <v>0</v>
      </c>
      <c r="Q66" s="97">
        <v>0</v>
      </c>
      <c r="R66" s="97">
        <v>0</v>
      </c>
      <c r="S66" s="97">
        <v>1</v>
      </c>
      <c r="T66" s="97">
        <v>1</v>
      </c>
      <c r="U66" s="97">
        <v>0</v>
      </c>
      <c r="V66" s="97">
        <v>0</v>
      </c>
      <c r="W66" s="97">
        <v>0</v>
      </c>
      <c r="X66" s="97">
        <v>0</v>
      </c>
      <c r="Y66" s="97">
        <v>0</v>
      </c>
      <c r="Z66" s="97">
        <v>0</v>
      </c>
      <c r="AA66" s="97">
        <v>0</v>
      </c>
    </row>
    <row r="67" spans="1:27" ht="15.95" customHeight="1">
      <c r="A67" s="89">
        <f t="shared" si="12"/>
        <v>58</v>
      </c>
      <c r="B67" s="128" t="s">
        <v>331</v>
      </c>
      <c r="C67" s="116" t="s">
        <v>538</v>
      </c>
      <c r="D67" s="110">
        <v>44595</v>
      </c>
      <c r="E67" s="110">
        <v>44630</v>
      </c>
      <c r="F67" s="110">
        <v>44664</v>
      </c>
      <c r="G67" s="97">
        <f t="shared" si="10"/>
        <v>69</v>
      </c>
      <c r="H67" s="108" t="s">
        <v>364</v>
      </c>
      <c r="I67" s="292" t="s">
        <v>332</v>
      </c>
      <c r="J67" s="293"/>
      <c r="K67" s="97">
        <v>0</v>
      </c>
      <c r="L67" s="97">
        <v>0</v>
      </c>
      <c r="M67" s="97">
        <v>0</v>
      </c>
      <c r="N67" s="97">
        <v>0</v>
      </c>
      <c r="O67" s="97">
        <v>0</v>
      </c>
      <c r="P67" s="97">
        <v>0</v>
      </c>
      <c r="Q67" s="97">
        <v>0</v>
      </c>
      <c r="R67" s="97">
        <v>0</v>
      </c>
      <c r="S67" s="97">
        <v>0</v>
      </c>
      <c r="T67" s="97">
        <v>0</v>
      </c>
      <c r="U67" s="97">
        <v>0</v>
      </c>
      <c r="V67" s="97">
        <v>0</v>
      </c>
      <c r="W67" s="97">
        <v>0</v>
      </c>
      <c r="X67" s="97">
        <v>0</v>
      </c>
      <c r="Y67" s="97">
        <v>0</v>
      </c>
      <c r="Z67" s="97">
        <v>0</v>
      </c>
      <c r="AA67" s="109">
        <v>1</v>
      </c>
    </row>
    <row r="68" spans="1:27" ht="15.95" customHeight="1">
      <c r="A68" s="89">
        <f t="shared" si="12"/>
        <v>59</v>
      </c>
      <c r="B68" s="125" t="s">
        <v>336</v>
      </c>
      <c r="C68" s="116" t="s">
        <v>539</v>
      </c>
      <c r="D68" s="129">
        <v>44593</v>
      </c>
      <c r="E68" s="104">
        <v>44610</v>
      </c>
      <c r="F68" s="104">
        <v>44669</v>
      </c>
      <c r="G68" s="97">
        <f t="shared" si="10"/>
        <v>76</v>
      </c>
      <c r="H68" s="108" t="s">
        <v>364</v>
      </c>
      <c r="I68" s="292" t="s">
        <v>337</v>
      </c>
      <c r="J68" s="293"/>
      <c r="K68" s="97">
        <v>0</v>
      </c>
      <c r="L68" s="97">
        <v>0</v>
      </c>
      <c r="M68" s="97">
        <v>0</v>
      </c>
      <c r="N68" s="97">
        <v>0</v>
      </c>
      <c r="O68" s="97">
        <v>1</v>
      </c>
      <c r="P68" s="97">
        <v>0</v>
      </c>
      <c r="Q68" s="97">
        <v>1</v>
      </c>
      <c r="R68" s="97">
        <v>1</v>
      </c>
      <c r="S68" s="97">
        <v>0</v>
      </c>
      <c r="T68" s="97">
        <v>1</v>
      </c>
      <c r="U68" s="97">
        <v>1</v>
      </c>
      <c r="V68" s="97">
        <v>0</v>
      </c>
      <c r="W68" s="97">
        <v>1</v>
      </c>
      <c r="X68" s="97">
        <v>0</v>
      </c>
      <c r="Y68" s="97">
        <v>1</v>
      </c>
      <c r="Z68" s="97">
        <v>1</v>
      </c>
      <c r="AA68" s="109">
        <v>0</v>
      </c>
    </row>
    <row r="69" spans="1:27" ht="15.95" customHeight="1">
      <c r="A69" s="89">
        <f>+A68+1</f>
        <v>60</v>
      </c>
      <c r="B69" s="106" t="s">
        <v>341</v>
      </c>
      <c r="C69" s="97" t="s">
        <v>342</v>
      </c>
      <c r="D69" s="104">
        <v>44600</v>
      </c>
      <c r="E69" s="104">
        <v>44610</v>
      </c>
      <c r="F69" s="104">
        <v>44670</v>
      </c>
      <c r="G69" s="97">
        <f t="shared" si="10"/>
        <v>70</v>
      </c>
      <c r="H69" s="108" t="s">
        <v>364</v>
      </c>
      <c r="I69" s="292" t="s">
        <v>343</v>
      </c>
      <c r="J69" s="293"/>
      <c r="K69" s="97">
        <v>0</v>
      </c>
      <c r="L69" s="97">
        <v>0</v>
      </c>
      <c r="M69" s="97">
        <v>0</v>
      </c>
      <c r="N69" s="97">
        <v>0</v>
      </c>
      <c r="O69" s="97">
        <v>0</v>
      </c>
      <c r="P69" s="97">
        <v>0</v>
      </c>
      <c r="Q69" s="97">
        <v>0</v>
      </c>
      <c r="R69" s="97">
        <v>0</v>
      </c>
      <c r="S69" s="97">
        <v>0</v>
      </c>
      <c r="T69" s="97">
        <v>0</v>
      </c>
      <c r="U69" s="97">
        <v>0</v>
      </c>
      <c r="V69" s="97">
        <v>0</v>
      </c>
      <c r="W69" s="97">
        <v>0</v>
      </c>
      <c r="X69" s="97">
        <v>0</v>
      </c>
      <c r="Y69" s="97">
        <v>0</v>
      </c>
      <c r="Z69" s="97">
        <v>0</v>
      </c>
      <c r="AA69" s="109">
        <v>1</v>
      </c>
    </row>
    <row r="70" spans="1:27" ht="15.95" customHeight="1">
      <c r="A70" s="89">
        <f t="shared" ref="A70:A74" si="13">+A69+1</f>
        <v>61</v>
      </c>
      <c r="B70" s="106" t="s">
        <v>344</v>
      </c>
      <c r="C70" s="97" t="s">
        <v>345</v>
      </c>
      <c r="D70" s="104">
        <v>44617</v>
      </c>
      <c r="E70" s="104">
        <v>44628</v>
      </c>
      <c r="F70" s="104">
        <v>44670</v>
      </c>
      <c r="G70" s="97">
        <f t="shared" si="10"/>
        <v>53</v>
      </c>
      <c r="H70" s="108" t="s">
        <v>364</v>
      </c>
      <c r="I70" s="292" t="s">
        <v>346</v>
      </c>
      <c r="J70" s="293"/>
      <c r="K70" s="97">
        <v>0</v>
      </c>
      <c r="L70" s="97">
        <v>0</v>
      </c>
      <c r="M70" s="97">
        <v>0</v>
      </c>
      <c r="N70" s="97">
        <v>0</v>
      </c>
      <c r="O70" s="97">
        <v>0</v>
      </c>
      <c r="P70" s="97">
        <v>0</v>
      </c>
      <c r="Q70" s="97">
        <v>0</v>
      </c>
      <c r="R70" s="97">
        <v>0</v>
      </c>
      <c r="S70" s="97">
        <v>0</v>
      </c>
      <c r="T70" s="97">
        <v>0</v>
      </c>
      <c r="U70" s="97">
        <v>0</v>
      </c>
      <c r="V70" s="97">
        <v>0</v>
      </c>
      <c r="W70" s="97">
        <v>0</v>
      </c>
      <c r="X70" s="97">
        <v>0</v>
      </c>
      <c r="Y70" s="97">
        <v>0</v>
      </c>
      <c r="Z70" s="97">
        <v>0</v>
      </c>
      <c r="AA70" s="97">
        <v>1</v>
      </c>
    </row>
    <row r="71" spans="1:27" ht="15.95" customHeight="1">
      <c r="A71" s="89">
        <f t="shared" si="13"/>
        <v>62</v>
      </c>
      <c r="B71" s="106" t="s">
        <v>229</v>
      </c>
      <c r="C71" s="97" t="s">
        <v>348</v>
      </c>
      <c r="D71" s="104">
        <v>44669</v>
      </c>
      <c r="E71" s="104">
        <v>44671</v>
      </c>
      <c r="F71" s="104">
        <v>44679</v>
      </c>
      <c r="G71" s="97">
        <f t="shared" si="10"/>
        <v>10</v>
      </c>
      <c r="H71" s="108" t="s">
        <v>364</v>
      </c>
      <c r="I71" s="292" t="s">
        <v>349</v>
      </c>
      <c r="J71" s="293"/>
      <c r="K71" s="97">
        <v>0</v>
      </c>
      <c r="L71" s="97">
        <v>1</v>
      </c>
      <c r="M71" s="97">
        <v>0</v>
      </c>
      <c r="N71" s="97">
        <v>0</v>
      </c>
      <c r="O71" s="97">
        <v>0</v>
      </c>
      <c r="P71" s="97">
        <v>0</v>
      </c>
      <c r="Q71" s="97">
        <v>0</v>
      </c>
      <c r="R71" s="97">
        <v>0</v>
      </c>
      <c r="S71" s="97">
        <v>0</v>
      </c>
      <c r="T71" s="97">
        <v>0</v>
      </c>
      <c r="U71" s="97">
        <v>0</v>
      </c>
      <c r="V71" s="97">
        <v>0</v>
      </c>
      <c r="W71" s="97">
        <v>0</v>
      </c>
      <c r="X71" s="97">
        <v>0</v>
      </c>
      <c r="Y71" s="97">
        <v>0</v>
      </c>
      <c r="Z71" s="97">
        <v>0</v>
      </c>
      <c r="AA71" s="97">
        <v>0</v>
      </c>
    </row>
    <row r="72" spans="1:27" ht="15.95" customHeight="1">
      <c r="A72" s="89">
        <f t="shared" si="13"/>
        <v>63</v>
      </c>
      <c r="B72" s="125" t="s">
        <v>350</v>
      </c>
      <c r="C72" s="124" t="s">
        <v>540</v>
      </c>
      <c r="D72" s="104">
        <v>44617</v>
      </c>
      <c r="E72" s="104">
        <v>44649</v>
      </c>
      <c r="F72" s="104">
        <v>44679</v>
      </c>
      <c r="G72" s="97">
        <f t="shared" si="10"/>
        <v>62</v>
      </c>
      <c r="H72" s="108" t="s">
        <v>366</v>
      </c>
      <c r="I72" s="292" t="s">
        <v>351</v>
      </c>
      <c r="J72" s="293"/>
      <c r="K72" s="97">
        <v>0</v>
      </c>
      <c r="L72" s="97">
        <v>0</v>
      </c>
      <c r="M72" s="97">
        <v>0</v>
      </c>
      <c r="N72" s="97">
        <v>0</v>
      </c>
      <c r="O72" s="97">
        <v>0</v>
      </c>
      <c r="P72" s="97">
        <v>0</v>
      </c>
      <c r="Q72" s="97">
        <v>0</v>
      </c>
      <c r="R72" s="97">
        <v>0</v>
      </c>
      <c r="S72" s="97">
        <v>0</v>
      </c>
      <c r="T72" s="97">
        <v>0</v>
      </c>
      <c r="U72" s="97">
        <v>0</v>
      </c>
      <c r="V72" s="97">
        <v>0</v>
      </c>
      <c r="W72" s="97">
        <v>0</v>
      </c>
      <c r="X72" s="97">
        <v>0</v>
      </c>
      <c r="Y72" s="97">
        <v>0</v>
      </c>
      <c r="Z72" s="97">
        <v>0</v>
      </c>
      <c r="AA72" s="97">
        <v>1</v>
      </c>
    </row>
    <row r="73" spans="1:27" ht="15.95" customHeight="1">
      <c r="A73" s="89">
        <f t="shared" si="13"/>
        <v>64</v>
      </c>
      <c r="B73" s="125" t="s">
        <v>352</v>
      </c>
      <c r="C73" s="124" t="s">
        <v>541</v>
      </c>
      <c r="D73" s="104">
        <v>44620</v>
      </c>
      <c r="E73" s="104">
        <v>44649</v>
      </c>
      <c r="F73" s="104">
        <v>44679</v>
      </c>
      <c r="G73" s="97">
        <f t="shared" si="10"/>
        <v>59</v>
      </c>
      <c r="H73" s="108" t="s">
        <v>366</v>
      </c>
      <c r="I73" s="292" t="s">
        <v>353</v>
      </c>
      <c r="J73" s="293"/>
      <c r="K73" s="97">
        <v>0</v>
      </c>
      <c r="L73" s="97">
        <v>0</v>
      </c>
      <c r="M73" s="97">
        <v>0</v>
      </c>
      <c r="N73" s="97">
        <v>0</v>
      </c>
      <c r="O73" s="97">
        <v>0</v>
      </c>
      <c r="P73" s="97">
        <v>0</v>
      </c>
      <c r="Q73" s="97">
        <v>0</v>
      </c>
      <c r="R73" s="97">
        <v>0</v>
      </c>
      <c r="S73" s="97">
        <v>0</v>
      </c>
      <c r="T73" s="97">
        <v>0</v>
      </c>
      <c r="U73" s="97">
        <v>0</v>
      </c>
      <c r="V73" s="97">
        <v>0</v>
      </c>
      <c r="W73" s="97">
        <v>0</v>
      </c>
      <c r="X73" s="97">
        <v>0</v>
      </c>
      <c r="Y73" s="97">
        <v>0</v>
      </c>
      <c r="Z73" s="97">
        <v>0</v>
      </c>
      <c r="AA73" s="109">
        <v>1</v>
      </c>
    </row>
    <row r="74" spans="1:27" ht="15.95" customHeight="1">
      <c r="A74" s="89">
        <f t="shared" si="13"/>
        <v>65</v>
      </c>
      <c r="B74" s="106" t="s">
        <v>360</v>
      </c>
      <c r="C74" s="97" t="s">
        <v>361</v>
      </c>
      <c r="D74" s="104">
        <v>44647</v>
      </c>
      <c r="E74" s="104" t="s">
        <v>32</v>
      </c>
      <c r="F74" s="104">
        <v>44678</v>
      </c>
      <c r="G74" s="97">
        <f t="shared" si="10"/>
        <v>31</v>
      </c>
      <c r="H74" s="108" t="s">
        <v>364</v>
      </c>
      <c r="I74" s="292" t="s">
        <v>362</v>
      </c>
      <c r="J74" s="293"/>
      <c r="K74" s="97">
        <v>0</v>
      </c>
      <c r="L74" s="97">
        <v>0</v>
      </c>
      <c r="M74" s="97">
        <v>0</v>
      </c>
      <c r="N74" s="97">
        <v>0</v>
      </c>
      <c r="O74" s="97">
        <v>0</v>
      </c>
      <c r="P74" s="97">
        <v>0</v>
      </c>
      <c r="Q74" s="97">
        <v>0</v>
      </c>
      <c r="R74" s="97">
        <v>0</v>
      </c>
      <c r="S74" s="97">
        <v>0</v>
      </c>
      <c r="T74" s="97">
        <v>0</v>
      </c>
      <c r="U74" s="97">
        <v>0</v>
      </c>
      <c r="V74" s="97">
        <v>0</v>
      </c>
      <c r="W74" s="97">
        <v>0</v>
      </c>
      <c r="X74" s="97">
        <v>0</v>
      </c>
      <c r="Y74" s="97">
        <v>0</v>
      </c>
      <c r="Z74" s="97">
        <v>0</v>
      </c>
      <c r="AA74" s="109">
        <v>1</v>
      </c>
    </row>
    <row r="75" spans="1:27" s="16" customFormat="1">
      <c r="A75" s="310" t="s">
        <v>235</v>
      </c>
      <c r="B75" s="311"/>
      <c r="C75" s="311"/>
      <c r="D75" s="311"/>
      <c r="E75" s="311"/>
      <c r="F75" s="311"/>
      <c r="G75" s="311"/>
      <c r="H75" s="311"/>
      <c r="I75" s="311"/>
      <c r="J75" s="312"/>
      <c r="K75" s="101">
        <f t="shared" ref="K75:AA75" si="14">SUM(K57:K74)</f>
        <v>0</v>
      </c>
      <c r="L75" s="101">
        <f t="shared" si="14"/>
        <v>2</v>
      </c>
      <c r="M75" s="101">
        <f t="shared" si="14"/>
        <v>1</v>
      </c>
      <c r="N75" s="101">
        <f t="shared" si="14"/>
        <v>1</v>
      </c>
      <c r="O75" s="101">
        <f t="shared" si="14"/>
        <v>2</v>
      </c>
      <c r="P75" s="101">
        <f t="shared" si="14"/>
        <v>2</v>
      </c>
      <c r="Q75" s="101">
        <f t="shared" si="14"/>
        <v>1</v>
      </c>
      <c r="R75" s="101">
        <f t="shared" si="14"/>
        <v>1</v>
      </c>
      <c r="S75" s="101">
        <f t="shared" si="14"/>
        <v>2</v>
      </c>
      <c r="T75" s="101">
        <f t="shared" si="14"/>
        <v>4</v>
      </c>
      <c r="U75" s="101">
        <f t="shared" si="14"/>
        <v>3</v>
      </c>
      <c r="V75" s="101">
        <f t="shared" si="14"/>
        <v>0</v>
      </c>
      <c r="W75" s="101">
        <f t="shared" si="14"/>
        <v>4</v>
      </c>
      <c r="X75" s="101">
        <f t="shared" si="14"/>
        <v>1</v>
      </c>
      <c r="Y75" s="101">
        <f t="shared" si="14"/>
        <v>2</v>
      </c>
      <c r="Z75" s="101">
        <f t="shared" si="14"/>
        <v>1</v>
      </c>
      <c r="AA75" s="101">
        <f t="shared" si="14"/>
        <v>10</v>
      </c>
    </row>
    <row r="76" spans="1:27">
      <c r="A76" s="307" t="s">
        <v>247</v>
      </c>
      <c r="B76" s="308"/>
      <c r="C76" s="308"/>
      <c r="D76" s="308"/>
      <c r="E76" s="308"/>
      <c r="F76" s="308"/>
      <c r="G76" s="308"/>
      <c r="H76" s="308"/>
      <c r="I76" s="308"/>
      <c r="J76" s="308"/>
      <c r="K76" s="308"/>
      <c r="L76" s="308"/>
      <c r="M76" s="308"/>
      <c r="N76" s="308"/>
      <c r="O76" s="308"/>
      <c r="P76" s="308"/>
      <c r="Q76" s="308"/>
      <c r="R76" s="308"/>
      <c r="S76" s="308"/>
      <c r="T76" s="308"/>
      <c r="U76" s="308"/>
      <c r="V76" s="308"/>
      <c r="W76" s="308"/>
      <c r="X76" s="308"/>
      <c r="Y76" s="308"/>
      <c r="Z76" s="308"/>
      <c r="AA76" s="309"/>
    </row>
    <row r="77" spans="1:27" ht="18.95" customHeight="1">
      <c r="A77" s="89">
        <v>68</v>
      </c>
      <c r="B77" s="117" t="s">
        <v>372</v>
      </c>
      <c r="C77" s="111" t="s">
        <v>373</v>
      </c>
      <c r="D77" s="104">
        <v>44623</v>
      </c>
      <c r="E77" s="104">
        <v>44656</v>
      </c>
      <c r="F77" s="104">
        <v>44685</v>
      </c>
      <c r="G77" s="112">
        <f>_xlfn.DAYS(F77,D77)</f>
        <v>62</v>
      </c>
      <c r="H77" s="111" t="s">
        <v>364</v>
      </c>
      <c r="I77" s="321" t="s">
        <v>374</v>
      </c>
      <c r="J77" s="321"/>
      <c r="K77" s="97">
        <v>0</v>
      </c>
      <c r="L77" s="97">
        <v>0</v>
      </c>
      <c r="M77" s="97">
        <v>0</v>
      </c>
      <c r="N77" s="97">
        <v>0</v>
      </c>
      <c r="O77" s="97">
        <v>0</v>
      </c>
      <c r="P77" s="97">
        <v>1</v>
      </c>
      <c r="Q77" s="97">
        <v>0</v>
      </c>
      <c r="R77" s="97">
        <v>0</v>
      </c>
      <c r="S77" s="97">
        <v>1</v>
      </c>
      <c r="T77" s="97">
        <v>0</v>
      </c>
      <c r="U77" s="97">
        <v>0</v>
      </c>
      <c r="V77" s="97">
        <v>0</v>
      </c>
      <c r="W77" s="97">
        <v>1</v>
      </c>
      <c r="X77" s="97">
        <v>1</v>
      </c>
      <c r="Y77" s="97">
        <v>0</v>
      </c>
      <c r="Z77" s="97">
        <v>0</v>
      </c>
      <c r="AA77" s="109">
        <v>0</v>
      </c>
    </row>
    <row r="78" spans="1:27" ht="18.95" customHeight="1">
      <c r="A78" s="89">
        <v>69</v>
      </c>
      <c r="B78" s="117" t="s">
        <v>375</v>
      </c>
      <c r="C78" s="111" t="s">
        <v>376</v>
      </c>
      <c r="D78" s="104">
        <v>44620</v>
      </c>
      <c r="E78" s="104">
        <v>44651</v>
      </c>
      <c r="F78" s="104">
        <v>44685</v>
      </c>
      <c r="G78" s="112">
        <f t="shared" ref="G78:G94" si="15">_xlfn.DAYS(F78,D78)</f>
        <v>65</v>
      </c>
      <c r="H78" s="111" t="s">
        <v>366</v>
      </c>
      <c r="I78" s="321" t="s">
        <v>377</v>
      </c>
      <c r="J78" s="321"/>
      <c r="K78" s="97">
        <v>0</v>
      </c>
      <c r="L78" s="97">
        <v>0</v>
      </c>
      <c r="M78" s="97">
        <v>0</v>
      </c>
      <c r="N78" s="97">
        <v>0</v>
      </c>
      <c r="O78" s="97">
        <v>0</v>
      </c>
      <c r="P78" s="97">
        <v>0</v>
      </c>
      <c r="Q78" s="97">
        <v>1</v>
      </c>
      <c r="R78" s="97">
        <v>0</v>
      </c>
      <c r="S78" s="97">
        <v>1</v>
      </c>
      <c r="T78" s="97">
        <v>1</v>
      </c>
      <c r="U78" s="97">
        <v>0</v>
      </c>
      <c r="V78" s="97">
        <v>0</v>
      </c>
      <c r="W78" s="97">
        <v>1</v>
      </c>
      <c r="X78" s="97">
        <v>0</v>
      </c>
      <c r="Y78" s="97">
        <v>1</v>
      </c>
      <c r="Z78" s="97">
        <v>0</v>
      </c>
      <c r="AA78" s="109">
        <v>0</v>
      </c>
    </row>
    <row r="79" spans="1:27" ht="18.95" customHeight="1">
      <c r="A79" s="89">
        <v>70</v>
      </c>
      <c r="B79" s="115" t="s">
        <v>383</v>
      </c>
      <c r="C79" s="111" t="s">
        <v>384</v>
      </c>
      <c r="D79" s="104">
        <v>44648</v>
      </c>
      <c r="E79" s="104" t="s">
        <v>80</v>
      </c>
      <c r="F79" s="104">
        <v>44686</v>
      </c>
      <c r="G79" s="112">
        <f t="shared" si="15"/>
        <v>38</v>
      </c>
      <c r="H79" s="111" t="s">
        <v>364</v>
      </c>
      <c r="I79" s="113" t="s">
        <v>385</v>
      </c>
      <c r="J79" s="107"/>
      <c r="K79" s="97">
        <v>0</v>
      </c>
      <c r="L79" s="97">
        <v>0</v>
      </c>
      <c r="M79" s="97">
        <v>0</v>
      </c>
      <c r="N79" s="97">
        <v>0</v>
      </c>
      <c r="O79" s="97">
        <v>0</v>
      </c>
      <c r="P79" s="97">
        <v>0</v>
      </c>
      <c r="Q79" s="97">
        <v>0</v>
      </c>
      <c r="R79" s="97">
        <v>0</v>
      </c>
      <c r="S79" s="97">
        <v>0</v>
      </c>
      <c r="T79" s="97">
        <v>0</v>
      </c>
      <c r="U79" s="97">
        <v>0</v>
      </c>
      <c r="V79" s="97">
        <v>0</v>
      </c>
      <c r="W79" s="97">
        <v>0</v>
      </c>
      <c r="X79" s="97">
        <v>0</v>
      </c>
      <c r="Y79" s="97">
        <v>0</v>
      </c>
      <c r="Z79" s="97">
        <v>0</v>
      </c>
      <c r="AA79" s="109">
        <v>1</v>
      </c>
    </row>
    <row r="80" spans="1:27" ht="18.95" customHeight="1">
      <c r="A80" s="89">
        <v>71</v>
      </c>
      <c r="B80" s="117" t="s">
        <v>397</v>
      </c>
      <c r="C80" s="111" t="s">
        <v>398</v>
      </c>
      <c r="D80" s="104">
        <v>44637</v>
      </c>
      <c r="E80" s="104">
        <v>44678</v>
      </c>
      <c r="F80" s="104">
        <v>44693</v>
      </c>
      <c r="G80" s="112">
        <f t="shared" si="15"/>
        <v>56</v>
      </c>
      <c r="H80" s="111" t="s">
        <v>364</v>
      </c>
      <c r="I80" s="111" t="s">
        <v>508</v>
      </c>
      <c r="J80" s="107"/>
      <c r="K80" s="97">
        <v>0</v>
      </c>
      <c r="L80" s="97">
        <v>0</v>
      </c>
      <c r="M80" s="97">
        <v>0</v>
      </c>
      <c r="N80" s="97">
        <v>0</v>
      </c>
      <c r="O80" s="97">
        <v>0</v>
      </c>
      <c r="P80" s="97">
        <v>1</v>
      </c>
      <c r="Q80" s="97">
        <v>0</v>
      </c>
      <c r="R80" s="97">
        <v>0</v>
      </c>
      <c r="S80" s="97">
        <v>1</v>
      </c>
      <c r="T80" s="97">
        <v>1</v>
      </c>
      <c r="U80" s="97">
        <v>0</v>
      </c>
      <c r="V80" s="97">
        <v>0</v>
      </c>
      <c r="W80" s="97">
        <v>0</v>
      </c>
      <c r="X80" s="97">
        <v>0</v>
      </c>
      <c r="Y80" s="97">
        <v>0</v>
      </c>
      <c r="Z80" s="97">
        <v>1</v>
      </c>
      <c r="AA80" s="109">
        <v>0</v>
      </c>
    </row>
    <row r="81" spans="1:27" ht="18.95" customHeight="1">
      <c r="A81" s="89">
        <v>72</v>
      </c>
      <c r="B81" s="117" t="s">
        <v>399</v>
      </c>
      <c r="C81" s="111" t="s">
        <v>400</v>
      </c>
      <c r="D81" s="104">
        <v>44671</v>
      </c>
      <c r="E81" s="104">
        <v>44692</v>
      </c>
      <c r="F81" s="104">
        <v>44693</v>
      </c>
      <c r="G81" s="112">
        <f t="shared" si="15"/>
        <v>22</v>
      </c>
      <c r="H81" s="111" t="s">
        <v>364</v>
      </c>
      <c r="I81" s="111" t="s">
        <v>401</v>
      </c>
      <c r="J81" s="107"/>
      <c r="K81" s="97">
        <v>0</v>
      </c>
      <c r="L81" s="97">
        <v>1</v>
      </c>
      <c r="M81" s="97">
        <v>0</v>
      </c>
      <c r="N81" s="97">
        <v>0</v>
      </c>
      <c r="O81" s="97">
        <v>0</v>
      </c>
      <c r="P81" s="97">
        <v>0</v>
      </c>
      <c r="Q81" s="97">
        <v>0</v>
      </c>
      <c r="R81" s="97">
        <v>0</v>
      </c>
      <c r="S81" s="97">
        <v>0</v>
      </c>
      <c r="T81" s="97">
        <v>0</v>
      </c>
      <c r="U81" s="97">
        <v>0</v>
      </c>
      <c r="V81" s="97">
        <v>0</v>
      </c>
      <c r="W81" s="97">
        <v>0</v>
      </c>
      <c r="X81" s="97">
        <v>0</v>
      </c>
      <c r="Y81" s="97">
        <v>0</v>
      </c>
      <c r="Z81" s="97">
        <v>0</v>
      </c>
      <c r="AA81" s="109">
        <v>0</v>
      </c>
    </row>
    <row r="82" spans="1:27" ht="18.95" customHeight="1">
      <c r="A82" s="114">
        <v>73</v>
      </c>
      <c r="B82" s="117" t="s">
        <v>402</v>
      </c>
      <c r="C82" s="111" t="s">
        <v>404</v>
      </c>
      <c r="D82" s="104">
        <v>44658</v>
      </c>
      <c r="E82" s="104" t="s">
        <v>80</v>
      </c>
      <c r="F82" s="104">
        <v>44693</v>
      </c>
      <c r="G82" s="112">
        <f t="shared" si="15"/>
        <v>35</v>
      </c>
      <c r="H82" s="111" t="s">
        <v>364</v>
      </c>
      <c r="I82" s="111" t="s">
        <v>403</v>
      </c>
      <c r="J82" s="107"/>
      <c r="K82" s="97">
        <v>0</v>
      </c>
      <c r="L82" s="97">
        <v>1</v>
      </c>
      <c r="M82" s="97">
        <v>1</v>
      </c>
      <c r="N82" s="97">
        <v>0</v>
      </c>
      <c r="O82" s="97">
        <v>0</v>
      </c>
      <c r="P82" s="97">
        <v>0</v>
      </c>
      <c r="Q82" s="97">
        <v>0</v>
      </c>
      <c r="R82" s="97">
        <v>0</v>
      </c>
      <c r="S82" s="97">
        <v>0</v>
      </c>
      <c r="T82" s="97">
        <v>0</v>
      </c>
      <c r="U82" s="97">
        <v>0</v>
      </c>
      <c r="V82" s="97">
        <v>0</v>
      </c>
      <c r="W82" s="97">
        <v>0</v>
      </c>
      <c r="X82" s="97">
        <v>0</v>
      </c>
      <c r="Y82" s="97">
        <v>0</v>
      </c>
      <c r="Z82" s="97">
        <v>0</v>
      </c>
      <c r="AA82" s="109">
        <v>0</v>
      </c>
    </row>
    <row r="83" spans="1:27" ht="18.95" customHeight="1">
      <c r="A83" s="89">
        <v>74</v>
      </c>
      <c r="B83" s="117" t="s">
        <v>408</v>
      </c>
      <c r="C83" s="111" t="s">
        <v>409</v>
      </c>
      <c r="D83" s="104">
        <v>44671</v>
      </c>
      <c r="E83" s="104" t="s">
        <v>80</v>
      </c>
      <c r="F83" s="104">
        <v>44694</v>
      </c>
      <c r="G83" s="112">
        <f t="shared" si="15"/>
        <v>23</v>
      </c>
      <c r="H83" s="111" t="s">
        <v>364</v>
      </c>
      <c r="I83" s="111" t="s">
        <v>410</v>
      </c>
      <c r="J83" s="107"/>
      <c r="K83" s="97">
        <v>0</v>
      </c>
      <c r="L83" s="97">
        <v>0</v>
      </c>
      <c r="M83" s="97">
        <v>0</v>
      </c>
      <c r="N83" s="97">
        <v>0</v>
      </c>
      <c r="O83" s="97">
        <v>0</v>
      </c>
      <c r="P83" s="97">
        <v>0</v>
      </c>
      <c r="Q83" s="97">
        <v>0</v>
      </c>
      <c r="R83" s="97">
        <v>0</v>
      </c>
      <c r="S83" s="97">
        <v>0</v>
      </c>
      <c r="T83" s="97">
        <v>0</v>
      </c>
      <c r="U83" s="97">
        <v>0</v>
      </c>
      <c r="V83" s="97">
        <v>0</v>
      </c>
      <c r="W83" s="97">
        <v>0</v>
      </c>
      <c r="X83" s="97">
        <v>0</v>
      </c>
      <c r="Y83" s="97">
        <v>0</v>
      </c>
      <c r="Z83" s="97">
        <v>0</v>
      </c>
      <c r="AA83" s="109">
        <v>1</v>
      </c>
    </row>
    <row r="84" spans="1:27" ht="18.95" customHeight="1">
      <c r="A84" s="89">
        <v>75</v>
      </c>
      <c r="B84" s="117" t="s">
        <v>411</v>
      </c>
      <c r="C84" s="111" t="s">
        <v>412</v>
      </c>
      <c r="D84" s="104">
        <v>44638</v>
      </c>
      <c r="E84" s="104" t="s">
        <v>80</v>
      </c>
      <c r="F84" s="104">
        <v>44694</v>
      </c>
      <c r="G84" s="112">
        <f t="shared" si="15"/>
        <v>56</v>
      </c>
      <c r="H84" s="111" t="s">
        <v>364</v>
      </c>
      <c r="I84" s="123" t="s">
        <v>509</v>
      </c>
      <c r="J84" s="107"/>
      <c r="K84" s="97">
        <v>0</v>
      </c>
      <c r="L84" s="97">
        <v>0</v>
      </c>
      <c r="M84" s="97">
        <v>0</v>
      </c>
      <c r="N84" s="97">
        <v>0</v>
      </c>
      <c r="O84" s="97">
        <v>0</v>
      </c>
      <c r="P84" s="97">
        <v>0</v>
      </c>
      <c r="Q84" s="97">
        <v>0</v>
      </c>
      <c r="R84" s="97">
        <v>0</v>
      </c>
      <c r="S84" s="97">
        <v>0</v>
      </c>
      <c r="T84" s="97">
        <v>0</v>
      </c>
      <c r="U84" s="97">
        <v>0</v>
      </c>
      <c r="V84" s="97">
        <v>0</v>
      </c>
      <c r="W84" s="97">
        <v>0</v>
      </c>
      <c r="X84" s="97">
        <v>0</v>
      </c>
      <c r="Y84" s="97">
        <v>0</v>
      </c>
      <c r="Z84" s="97">
        <v>0</v>
      </c>
      <c r="AA84" s="109">
        <v>1</v>
      </c>
    </row>
    <row r="85" spans="1:27" ht="18.95" customHeight="1">
      <c r="A85" s="89">
        <v>76</v>
      </c>
      <c r="B85" s="117" t="s">
        <v>413</v>
      </c>
      <c r="C85" s="111" t="s">
        <v>414</v>
      </c>
      <c r="D85" s="104">
        <v>44547</v>
      </c>
      <c r="E85" s="104" t="s">
        <v>32</v>
      </c>
      <c r="F85" s="104">
        <v>44700</v>
      </c>
      <c r="G85" s="112">
        <f t="shared" si="15"/>
        <v>153</v>
      </c>
      <c r="H85" s="111" t="s">
        <v>366</v>
      </c>
      <c r="I85" s="97" t="s">
        <v>415</v>
      </c>
      <c r="J85" s="107"/>
      <c r="K85" s="97">
        <v>0</v>
      </c>
      <c r="L85" s="97">
        <v>0</v>
      </c>
      <c r="M85" s="97">
        <v>0</v>
      </c>
      <c r="N85" s="97">
        <v>0</v>
      </c>
      <c r="O85" s="97">
        <v>0</v>
      </c>
      <c r="P85" s="97">
        <v>0</v>
      </c>
      <c r="Q85" s="97">
        <v>0</v>
      </c>
      <c r="R85" s="97">
        <v>0</v>
      </c>
      <c r="S85" s="97">
        <v>0</v>
      </c>
      <c r="T85" s="97">
        <v>0</v>
      </c>
      <c r="U85" s="97">
        <v>0</v>
      </c>
      <c r="V85" s="97">
        <v>0</v>
      </c>
      <c r="W85" s="97">
        <v>0</v>
      </c>
      <c r="X85" s="97">
        <v>0</v>
      </c>
      <c r="Y85" s="97">
        <v>0</v>
      </c>
      <c r="Z85" s="97">
        <v>0</v>
      </c>
      <c r="AA85" s="109">
        <v>1</v>
      </c>
    </row>
    <row r="86" spans="1:27" ht="18.95" customHeight="1">
      <c r="A86" s="89">
        <v>77</v>
      </c>
      <c r="B86" s="117" t="s">
        <v>416</v>
      </c>
      <c r="C86" s="111" t="s">
        <v>417</v>
      </c>
      <c r="D86" s="104">
        <v>44657</v>
      </c>
      <c r="E86" s="104" t="s">
        <v>32</v>
      </c>
      <c r="F86" s="104">
        <v>44704</v>
      </c>
      <c r="G86" s="112">
        <f t="shared" si="15"/>
        <v>47</v>
      </c>
      <c r="H86" s="111" t="s">
        <v>366</v>
      </c>
      <c r="I86" s="97" t="s">
        <v>510</v>
      </c>
      <c r="J86" s="107"/>
      <c r="K86" s="97">
        <v>0</v>
      </c>
      <c r="L86" s="97">
        <v>0</v>
      </c>
      <c r="M86" s="97">
        <v>0</v>
      </c>
      <c r="N86" s="97">
        <v>0</v>
      </c>
      <c r="O86" s="97">
        <v>0</v>
      </c>
      <c r="P86" s="97">
        <v>0</v>
      </c>
      <c r="Q86" s="97">
        <v>0</v>
      </c>
      <c r="R86" s="97">
        <v>0</v>
      </c>
      <c r="S86" s="97">
        <v>0</v>
      </c>
      <c r="T86" s="97">
        <v>0</v>
      </c>
      <c r="U86" s="97">
        <v>0</v>
      </c>
      <c r="V86" s="97">
        <v>0</v>
      </c>
      <c r="W86" s="97">
        <v>0</v>
      </c>
      <c r="X86" s="97">
        <v>0</v>
      </c>
      <c r="Y86" s="97">
        <v>0</v>
      </c>
      <c r="Z86" s="97">
        <v>0</v>
      </c>
      <c r="AA86" s="109">
        <v>1</v>
      </c>
    </row>
    <row r="87" spans="1:27" ht="18.95" customHeight="1">
      <c r="A87" s="89">
        <v>78</v>
      </c>
      <c r="B87" s="117" t="s">
        <v>418</v>
      </c>
      <c r="C87" s="111" t="s">
        <v>419</v>
      </c>
      <c r="D87" s="104">
        <v>44624</v>
      </c>
      <c r="E87" s="104" t="s">
        <v>80</v>
      </c>
      <c r="F87" s="104">
        <v>44704</v>
      </c>
      <c r="G87" s="112">
        <f t="shared" si="15"/>
        <v>80</v>
      </c>
      <c r="H87" s="111" t="s">
        <v>364</v>
      </c>
      <c r="I87" s="97" t="s">
        <v>420</v>
      </c>
      <c r="J87" s="107"/>
      <c r="K87" s="97">
        <v>0</v>
      </c>
      <c r="L87" s="97">
        <v>0</v>
      </c>
      <c r="M87" s="97">
        <v>1</v>
      </c>
      <c r="N87" s="97">
        <v>0</v>
      </c>
      <c r="O87" s="97">
        <v>0</v>
      </c>
      <c r="P87" s="97">
        <v>0</v>
      </c>
      <c r="Q87" s="97">
        <v>0</v>
      </c>
      <c r="R87" s="97">
        <v>0</v>
      </c>
      <c r="S87" s="97">
        <v>0</v>
      </c>
      <c r="T87" s="97">
        <v>0</v>
      </c>
      <c r="U87" s="97">
        <v>0</v>
      </c>
      <c r="V87" s="97">
        <v>0</v>
      </c>
      <c r="W87" s="97">
        <v>0</v>
      </c>
      <c r="X87" s="97">
        <v>0</v>
      </c>
      <c r="Y87" s="97">
        <v>0</v>
      </c>
      <c r="Z87" s="97">
        <v>0</v>
      </c>
      <c r="AA87" s="109">
        <v>0</v>
      </c>
    </row>
    <row r="88" spans="1:27" ht="18.95" customHeight="1">
      <c r="A88" s="89">
        <v>79</v>
      </c>
      <c r="B88" s="117" t="s">
        <v>421</v>
      </c>
      <c r="C88" s="111" t="s">
        <v>422</v>
      </c>
      <c r="D88" s="104">
        <v>44670</v>
      </c>
      <c r="E88" s="104" t="s">
        <v>80</v>
      </c>
      <c r="F88" s="104">
        <v>44704</v>
      </c>
      <c r="G88" s="112">
        <f t="shared" si="15"/>
        <v>34</v>
      </c>
      <c r="H88" s="111" t="s">
        <v>364</v>
      </c>
      <c r="I88" s="97" t="s">
        <v>425</v>
      </c>
      <c r="J88" s="107"/>
      <c r="K88" s="97">
        <v>0</v>
      </c>
      <c r="L88" s="97">
        <v>0</v>
      </c>
      <c r="M88" s="97">
        <v>1</v>
      </c>
      <c r="N88" s="97">
        <v>0</v>
      </c>
      <c r="O88" s="97">
        <v>0</v>
      </c>
      <c r="P88" s="97">
        <v>0</v>
      </c>
      <c r="Q88" s="97">
        <v>0</v>
      </c>
      <c r="R88" s="97">
        <v>0</v>
      </c>
      <c r="S88" s="97">
        <v>0</v>
      </c>
      <c r="T88" s="97">
        <v>0</v>
      </c>
      <c r="U88" s="97">
        <v>0</v>
      </c>
      <c r="V88" s="97">
        <v>0</v>
      </c>
      <c r="W88" s="97">
        <v>0</v>
      </c>
      <c r="X88" s="97">
        <v>0</v>
      </c>
      <c r="Y88" s="97">
        <v>0</v>
      </c>
      <c r="Z88" s="97">
        <v>0</v>
      </c>
      <c r="AA88" s="109">
        <v>0</v>
      </c>
    </row>
    <row r="89" spans="1:27" ht="18.95" customHeight="1">
      <c r="A89" s="89">
        <v>80</v>
      </c>
      <c r="B89" s="117" t="s">
        <v>423</v>
      </c>
      <c r="C89" s="111" t="s">
        <v>424</v>
      </c>
      <c r="D89" s="104">
        <v>44655</v>
      </c>
      <c r="E89" s="104" t="s">
        <v>80</v>
      </c>
      <c r="F89" s="104">
        <v>44704</v>
      </c>
      <c r="G89" s="112">
        <f t="shared" si="15"/>
        <v>49</v>
      </c>
      <c r="H89" s="111" t="s">
        <v>364</v>
      </c>
      <c r="I89" s="97" t="s">
        <v>426</v>
      </c>
      <c r="J89" s="107"/>
      <c r="K89" s="97">
        <v>0</v>
      </c>
      <c r="L89" s="97">
        <v>0</v>
      </c>
      <c r="M89" s="97">
        <v>1</v>
      </c>
      <c r="N89" s="97">
        <v>0</v>
      </c>
      <c r="O89" s="97">
        <v>0</v>
      </c>
      <c r="P89" s="97">
        <v>0</v>
      </c>
      <c r="Q89" s="97">
        <v>0</v>
      </c>
      <c r="R89" s="97">
        <v>0</v>
      </c>
      <c r="S89" s="97">
        <v>0</v>
      </c>
      <c r="T89" s="97">
        <v>0</v>
      </c>
      <c r="U89" s="97">
        <v>0</v>
      </c>
      <c r="V89" s="97">
        <v>0</v>
      </c>
      <c r="W89" s="97">
        <v>0</v>
      </c>
      <c r="X89" s="97">
        <v>0</v>
      </c>
      <c r="Y89" s="97">
        <v>0</v>
      </c>
      <c r="Z89" s="97">
        <v>0</v>
      </c>
      <c r="AA89" s="109">
        <v>0</v>
      </c>
    </row>
    <row r="90" spans="1:27" ht="18.95" customHeight="1">
      <c r="A90" s="89">
        <v>81</v>
      </c>
      <c r="B90" s="115" t="s">
        <v>444</v>
      </c>
      <c r="C90" s="116" t="s">
        <v>445</v>
      </c>
      <c r="D90" s="104">
        <v>44664</v>
      </c>
      <c r="E90" s="104">
        <v>44683</v>
      </c>
      <c r="F90" s="104">
        <v>44707</v>
      </c>
      <c r="G90" s="112">
        <f t="shared" si="15"/>
        <v>43</v>
      </c>
      <c r="H90" s="111" t="s">
        <v>364</v>
      </c>
      <c r="I90" s="116" t="s">
        <v>446</v>
      </c>
      <c r="J90" s="107"/>
      <c r="K90" s="97">
        <v>1</v>
      </c>
      <c r="L90" s="97">
        <v>0</v>
      </c>
      <c r="M90" s="97">
        <v>0</v>
      </c>
      <c r="N90" s="97">
        <v>0</v>
      </c>
      <c r="O90" s="97">
        <v>0</v>
      </c>
      <c r="P90" s="97">
        <v>1</v>
      </c>
      <c r="Q90" s="97">
        <v>0</v>
      </c>
      <c r="R90" s="97">
        <v>0</v>
      </c>
      <c r="S90" s="97">
        <v>0</v>
      </c>
      <c r="T90" s="97">
        <v>0</v>
      </c>
      <c r="U90" s="97">
        <v>0</v>
      </c>
      <c r="V90" s="97">
        <v>0</v>
      </c>
      <c r="W90" s="97">
        <v>0</v>
      </c>
      <c r="X90" s="97">
        <v>0</v>
      </c>
      <c r="Y90" s="97">
        <v>0</v>
      </c>
      <c r="Z90" s="97">
        <v>0</v>
      </c>
      <c r="AA90" s="109">
        <v>0</v>
      </c>
    </row>
    <row r="91" spans="1:27" ht="18.95" customHeight="1">
      <c r="A91" s="89">
        <v>82</v>
      </c>
      <c r="B91" s="115" t="s">
        <v>447</v>
      </c>
      <c r="C91" s="116" t="s">
        <v>448</v>
      </c>
      <c r="D91" s="104">
        <v>44656</v>
      </c>
      <c r="E91" s="104" t="s">
        <v>80</v>
      </c>
      <c r="F91" s="104">
        <v>44707</v>
      </c>
      <c r="G91" s="112">
        <f t="shared" si="15"/>
        <v>51</v>
      </c>
      <c r="H91" s="111" t="s">
        <v>364</v>
      </c>
      <c r="I91" s="116" t="s">
        <v>449</v>
      </c>
      <c r="J91" s="107"/>
      <c r="K91" s="97">
        <v>0</v>
      </c>
      <c r="L91" s="97">
        <v>0</v>
      </c>
      <c r="M91" s="97">
        <v>1</v>
      </c>
      <c r="N91" s="97">
        <v>0</v>
      </c>
      <c r="O91" s="97">
        <v>0</v>
      </c>
      <c r="P91" s="97">
        <v>0</v>
      </c>
      <c r="Q91" s="97">
        <v>0</v>
      </c>
      <c r="R91" s="97">
        <v>0</v>
      </c>
      <c r="S91" s="97">
        <v>0</v>
      </c>
      <c r="T91" s="97">
        <v>0</v>
      </c>
      <c r="U91" s="97">
        <v>0</v>
      </c>
      <c r="V91" s="97">
        <v>0</v>
      </c>
      <c r="W91" s="97">
        <v>0</v>
      </c>
      <c r="X91" s="97">
        <v>0</v>
      </c>
      <c r="Y91" s="97">
        <v>0</v>
      </c>
      <c r="Z91" s="97">
        <v>0</v>
      </c>
      <c r="AA91" s="109">
        <v>0</v>
      </c>
    </row>
    <row r="92" spans="1:27" ht="18.95" customHeight="1">
      <c r="A92" s="89">
        <v>83</v>
      </c>
      <c r="B92" s="117" t="s">
        <v>450</v>
      </c>
      <c r="C92" s="116" t="s">
        <v>451</v>
      </c>
      <c r="D92" s="104">
        <v>44649</v>
      </c>
      <c r="E92" s="104">
        <v>44687</v>
      </c>
      <c r="F92" s="104">
        <v>44707</v>
      </c>
      <c r="G92" s="112">
        <f t="shared" si="15"/>
        <v>58</v>
      </c>
      <c r="H92" s="111" t="s">
        <v>364</v>
      </c>
      <c r="I92" s="116" t="s">
        <v>452</v>
      </c>
      <c r="J92" s="107"/>
      <c r="K92" s="97">
        <v>0</v>
      </c>
      <c r="L92" s="97">
        <v>0</v>
      </c>
      <c r="M92" s="97">
        <v>1</v>
      </c>
      <c r="N92" s="97">
        <v>0</v>
      </c>
      <c r="O92" s="97">
        <v>0</v>
      </c>
      <c r="P92" s="97">
        <v>1</v>
      </c>
      <c r="Q92" s="97">
        <v>0</v>
      </c>
      <c r="R92" s="97">
        <v>0</v>
      </c>
      <c r="S92" s="97">
        <v>1</v>
      </c>
      <c r="T92" s="97">
        <v>1</v>
      </c>
      <c r="U92" s="97">
        <v>1</v>
      </c>
      <c r="V92" s="97">
        <v>0</v>
      </c>
      <c r="W92" s="97">
        <v>0</v>
      </c>
      <c r="X92" s="97">
        <v>0</v>
      </c>
      <c r="Y92" s="97">
        <v>1</v>
      </c>
      <c r="Z92" s="97">
        <v>1</v>
      </c>
      <c r="AA92" s="109">
        <v>0</v>
      </c>
    </row>
    <row r="93" spans="1:27" ht="18.95" customHeight="1">
      <c r="A93" s="89">
        <v>84</v>
      </c>
      <c r="B93" s="115" t="s">
        <v>453</v>
      </c>
      <c r="C93" s="116" t="s">
        <v>454</v>
      </c>
      <c r="D93" s="104">
        <v>44651</v>
      </c>
      <c r="E93" s="104">
        <v>44687</v>
      </c>
      <c r="F93" s="104">
        <v>44707</v>
      </c>
      <c r="G93" s="112">
        <f t="shared" si="15"/>
        <v>56</v>
      </c>
      <c r="H93" s="111" t="s">
        <v>364</v>
      </c>
      <c r="I93" s="116" t="s">
        <v>455</v>
      </c>
      <c r="J93" s="107"/>
      <c r="K93" s="97">
        <v>0</v>
      </c>
      <c r="L93" s="97">
        <v>0</v>
      </c>
      <c r="M93" s="97">
        <v>0</v>
      </c>
      <c r="N93" s="97">
        <v>0</v>
      </c>
      <c r="O93" s="97">
        <v>0</v>
      </c>
      <c r="P93" s="97">
        <v>0</v>
      </c>
      <c r="Q93" s="97">
        <v>0</v>
      </c>
      <c r="R93" s="97">
        <v>0</v>
      </c>
      <c r="S93" s="97">
        <v>0</v>
      </c>
      <c r="T93" s="97">
        <v>0</v>
      </c>
      <c r="U93" s="97">
        <v>1</v>
      </c>
      <c r="V93" s="97">
        <v>0</v>
      </c>
      <c r="W93" s="97">
        <v>0</v>
      </c>
      <c r="X93" s="97">
        <v>0</v>
      </c>
      <c r="Y93" s="97">
        <v>0</v>
      </c>
      <c r="Z93" s="97">
        <v>0</v>
      </c>
      <c r="AA93" s="109">
        <v>0</v>
      </c>
    </row>
    <row r="94" spans="1:27" ht="18.95" customHeight="1">
      <c r="A94" s="89">
        <v>85</v>
      </c>
      <c r="B94" s="115" t="s">
        <v>456</v>
      </c>
      <c r="C94" s="116" t="s">
        <v>457</v>
      </c>
      <c r="D94" s="104">
        <v>44631</v>
      </c>
      <c r="E94" s="104" t="s">
        <v>80</v>
      </c>
      <c r="F94" s="104">
        <v>44707</v>
      </c>
      <c r="G94" s="112">
        <f t="shared" si="15"/>
        <v>76</v>
      </c>
      <c r="H94" s="111" t="s">
        <v>364</v>
      </c>
      <c r="I94" s="116" t="s">
        <v>458</v>
      </c>
      <c r="J94" s="107"/>
      <c r="K94" s="97">
        <v>0</v>
      </c>
      <c r="L94" s="97">
        <v>0</v>
      </c>
      <c r="M94" s="97">
        <v>0</v>
      </c>
      <c r="N94" s="97">
        <v>0</v>
      </c>
      <c r="O94" s="97">
        <v>0</v>
      </c>
      <c r="P94" s="97">
        <v>0</v>
      </c>
      <c r="Q94" s="97">
        <v>0</v>
      </c>
      <c r="R94" s="97">
        <v>0</v>
      </c>
      <c r="S94" s="97">
        <v>0</v>
      </c>
      <c r="T94" s="97">
        <v>0</v>
      </c>
      <c r="U94" s="97">
        <v>0</v>
      </c>
      <c r="V94" s="97">
        <v>0</v>
      </c>
      <c r="W94" s="97">
        <v>0</v>
      </c>
      <c r="X94" s="97">
        <v>0</v>
      </c>
      <c r="Y94" s="97">
        <v>0</v>
      </c>
      <c r="Z94" s="97">
        <v>0</v>
      </c>
      <c r="AA94" s="109">
        <v>1</v>
      </c>
    </row>
    <row r="95" spans="1:27">
      <c r="A95" s="310" t="s">
        <v>236</v>
      </c>
      <c r="B95" s="311"/>
      <c r="C95" s="311"/>
      <c r="D95" s="311"/>
      <c r="E95" s="311"/>
      <c r="F95" s="311"/>
      <c r="G95" s="311"/>
      <c r="H95" s="311"/>
      <c r="I95" s="311"/>
      <c r="J95" s="312"/>
      <c r="K95" s="101">
        <f t="shared" ref="K95:AA95" si="16">SUM(K77:K94)</f>
        <v>1</v>
      </c>
      <c r="L95" s="101">
        <f t="shared" si="16"/>
        <v>2</v>
      </c>
      <c r="M95" s="101">
        <f t="shared" si="16"/>
        <v>6</v>
      </c>
      <c r="N95" s="101">
        <f t="shared" si="16"/>
        <v>0</v>
      </c>
      <c r="O95" s="101">
        <f t="shared" si="16"/>
        <v>0</v>
      </c>
      <c r="P95" s="101">
        <f t="shared" si="16"/>
        <v>4</v>
      </c>
      <c r="Q95" s="101">
        <f t="shared" si="16"/>
        <v>1</v>
      </c>
      <c r="R95" s="101">
        <f t="shared" si="16"/>
        <v>0</v>
      </c>
      <c r="S95" s="101">
        <f t="shared" si="16"/>
        <v>4</v>
      </c>
      <c r="T95" s="101">
        <f t="shared" si="16"/>
        <v>3</v>
      </c>
      <c r="U95" s="101">
        <f t="shared" si="16"/>
        <v>2</v>
      </c>
      <c r="V95" s="101">
        <f t="shared" si="16"/>
        <v>0</v>
      </c>
      <c r="W95" s="101">
        <f t="shared" si="16"/>
        <v>2</v>
      </c>
      <c r="X95" s="101">
        <f t="shared" si="16"/>
        <v>1</v>
      </c>
      <c r="Y95" s="101">
        <f t="shared" si="16"/>
        <v>2</v>
      </c>
      <c r="Z95" s="101">
        <f t="shared" si="16"/>
        <v>2</v>
      </c>
      <c r="AA95" s="101">
        <f t="shared" si="16"/>
        <v>6</v>
      </c>
    </row>
    <row r="96" spans="1:27">
      <c r="A96" s="307" t="s">
        <v>248</v>
      </c>
      <c r="B96" s="308"/>
      <c r="C96" s="308"/>
      <c r="D96" s="308"/>
      <c r="E96" s="308"/>
      <c r="F96" s="308"/>
      <c r="G96" s="308"/>
      <c r="H96" s="308"/>
      <c r="I96" s="308"/>
      <c r="J96" s="308"/>
      <c r="K96" s="308"/>
      <c r="L96" s="308"/>
      <c r="M96" s="308"/>
      <c r="N96" s="308"/>
      <c r="O96" s="308"/>
      <c r="P96" s="308"/>
      <c r="Q96" s="308"/>
      <c r="R96" s="308"/>
      <c r="S96" s="308"/>
      <c r="T96" s="308"/>
      <c r="U96" s="308"/>
      <c r="V96" s="308"/>
      <c r="W96" s="308"/>
      <c r="X96" s="308"/>
      <c r="Y96" s="308"/>
      <c r="Z96" s="308"/>
      <c r="AA96" s="309"/>
    </row>
    <row r="97" spans="1:30" ht="18.95" customHeight="1">
      <c r="A97" s="89">
        <v>86</v>
      </c>
      <c r="B97" s="117" t="s">
        <v>476</v>
      </c>
      <c r="C97" s="111" t="s">
        <v>477</v>
      </c>
      <c r="D97" s="104">
        <v>44658</v>
      </c>
      <c r="E97" s="105" t="s">
        <v>80</v>
      </c>
      <c r="F97" s="104">
        <v>44714</v>
      </c>
      <c r="G97" s="97">
        <f t="shared" ref="G97:G111" si="17">_xlfn.DAYS(F97,D97)</f>
        <v>56</v>
      </c>
      <c r="H97" s="97" t="s">
        <v>364</v>
      </c>
      <c r="I97" s="111" t="s">
        <v>478</v>
      </c>
      <c r="J97" s="118"/>
      <c r="K97" s="97">
        <v>0</v>
      </c>
      <c r="L97" s="97">
        <v>0</v>
      </c>
      <c r="M97" s="97">
        <v>0</v>
      </c>
      <c r="N97" s="97">
        <v>0</v>
      </c>
      <c r="O97" s="97">
        <v>0</v>
      </c>
      <c r="P97" s="97">
        <v>0</v>
      </c>
      <c r="Q97" s="97">
        <v>0</v>
      </c>
      <c r="R97" s="97">
        <v>0</v>
      </c>
      <c r="S97" s="97">
        <v>0</v>
      </c>
      <c r="T97" s="97">
        <v>0</v>
      </c>
      <c r="U97" s="97">
        <v>0</v>
      </c>
      <c r="V97" s="97">
        <v>0</v>
      </c>
      <c r="W97" s="97">
        <v>0</v>
      </c>
      <c r="X97" s="97">
        <v>0</v>
      </c>
      <c r="Y97" s="97">
        <v>0</v>
      </c>
      <c r="Z97" s="97">
        <v>0</v>
      </c>
      <c r="AA97" s="97">
        <v>1</v>
      </c>
    </row>
    <row r="98" spans="1:30" ht="18.95" customHeight="1">
      <c r="A98" s="89">
        <v>87</v>
      </c>
      <c r="B98" s="117" t="s">
        <v>479</v>
      </c>
      <c r="C98" s="111" t="s">
        <v>480</v>
      </c>
      <c r="D98" s="104">
        <v>44658</v>
      </c>
      <c r="E98" s="105" t="s">
        <v>80</v>
      </c>
      <c r="F98" s="104">
        <v>44714</v>
      </c>
      <c r="G98" s="97">
        <f t="shared" si="17"/>
        <v>56</v>
      </c>
      <c r="H98" s="97" t="s">
        <v>364</v>
      </c>
      <c r="I98" s="111" t="s">
        <v>481</v>
      </c>
      <c r="J98" s="107"/>
      <c r="K98" s="97">
        <v>0</v>
      </c>
      <c r="L98" s="97">
        <v>0</v>
      </c>
      <c r="M98" s="97">
        <v>0</v>
      </c>
      <c r="N98" s="97">
        <v>0</v>
      </c>
      <c r="O98" s="97">
        <v>0</v>
      </c>
      <c r="P98" s="97">
        <v>0</v>
      </c>
      <c r="Q98" s="97">
        <v>0</v>
      </c>
      <c r="R98" s="97">
        <v>0</v>
      </c>
      <c r="S98" s="97">
        <v>0</v>
      </c>
      <c r="T98" s="97">
        <v>0</v>
      </c>
      <c r="U98" s="97">
        <v>0</v>
      </c>
      <c r="V98" s="97">
        <v>0</v>
      </c>
      <c r="W98" s="97">
        <v>0</v>
      </c>
      <c r="X98" s="97">
        <v>0</v>
      </c>
      <c r="Y98" s="97">
        <v>0</v>
      </c>
      <c r="Z98" s="97">
        <v>0</v>
      </c>
      <c r="AA98" s="97">
        <v>1</v>
      </c>
    </row>
    <row r="99" spans="1:30" ht="18.95" customHeight="1">
      <c r="A99" s="89">
        <v>88</v>
      </c>
      <c r="B99" s="117" t="s">
        <v>482</v>
      </c>
      <c r="C99" s="111" t="s">
        <v>483</v>
      </c>
      <c r="D99" s="104">
        <v>44651</v>
      </c>
      <c r="E99" s="119">
        <v>44691</v>
      </c>
      <c r="F99" s="104">
        <v>44715</v>
      </c>
      <c r="G99" s="97">
        <f t="shared" si="17"/>
        <v>64</v>
      </c>
      <c r="H99" s="97" t="s">
        <v>364</v>
      </c>
      <c r="I99" s="111" t="s">
        <v>484</v>
      </c>
      <c r="J99" s="120"/>
      <c r="K99" s="97">
        <v>0</v>
      </c>
      <c r="L99" s="97">
        <v>0</v>
      </c>
      <c r="M99" s="97">
        <v>0</v>
      </c>
      <c r="N99" s="97">
        <v>0</v>
      </c>
      <c r="O99" s="97">
        <v>0</v>
      </c>
      <c r="P99" s="97">
        <v>1</v>
      </c>
      <c r="Q99" s="97">
        <v>0</v>
      </c>
      <c r="R99" s="97">
        <v>0</v>
      </c>
      <c r="S99" s="97">
        <v>1</v>
      </c>
      <c r="T99" s="97">
        <v>1</v>
      </c>
      <c r="U99" s="97">
        <v>1</v>
      </c>
      <c r="V99" s="97">
        <v>0</v>
      </c>
      <c r="W99" s="97">
        <v>0</v>
      </c>
      <c r="X99" s="97">
        <v>0</v>
      </c>
      <c r="Y99" s="97">
        <v>1</v>
      </c>
      <c r="Z99" s="97">
        <v>0</v>
      </c>
      <c r="AA99" s="97">
        <v>0</v>
      </c>
    </row>
    <row r="100" spans="1:30" ht="18.95" customHeight="1">
      <c r="A100" s="89">
        <v>89</v>
      </c>
      <c r="B100" s="117" t="s">
        <v>485</v>
      </c>
      <c r="C100" s="111" t="s">
        <v>486</v>
      </c>
      <c r="D100" s="104">
        <v>44620</v>
      </c>
      <c r="E100" s="119" t="s">
        <v>80</v>
      </c>
      <c r="F100" s="104">
        <v>44715</v>
      </c>
      <c r="G100" s="97">
        <f t="shared" si="17"/>
        <v>95</v>
      </c>
      <c r="H100" s="97" t="s">
        <v>364</v>
      </c>
      <c r="I100" s="111" t="s">
        <v>487</v>
      </c>
      <c r="J100" s="120"/>
      <c r="K100" s="97">
        <v>0</v>
      </c>
      <c r="L100" s="97">
        <v>0</v>
      </c>
      <c r="M100" s="97">
        <v>0</v>
      </c>
      <c r="N100" s="97">
        <v>0</v>
      </c>
      <c r="O100" s="97">
        <v>0</v>
      </c>
      <c r="P100" s="97">
        <v>0</v>
      </c>
      <c r="Q100" s="97">
        <v>0</v>
      </c>
      <c r="R100" s="97">
        <v>0</v>
      </c>
      <c r="S100" s="97">
        <v>0</v>
      </c>
      <c r="T100" s="97">
        <v>0</v>
      </c>
      <c r="U100" s="97">
        <v>0</v>
      </c>
      <c r="V100" s="97">
        <v>0</v>
      </c>
      <c r="W100" s="97"/>
      <c r="X100" s="97">
        <v>0</v>
      </c>
      <c r="Y100" s="97">
        <v>0</v>
      </c>
      <c r="Z100" s="97">
        <v>0</v>
      </c>
      <c r="AA100" s="97">
        <v>1</v>
      </c>
      <c r="AB100" s="72"/>
      <c r="AC100" s="72"/>
      <c r="AD100" s="72"/>
    </row>
    <row r="101" spans="1:30" ht="18.95" customHeight="1">
      <c r="A101" s="89">
        <v>89</v>
      </c>
      <c r="B101" s="117" t="s">
        <v>491</v>
      </c>
      <c r="C101" s="121" t="s">
        <v>492</v>
      </c>
      <c r="D101" s="104">
        <v>44692</v>
      </c>
      <c r="E101" s="119">
        <v>44708</v>
      </c>
      <c r="F101" s="104">
        <v>44718</v>
      </c>
      <c r="G101" s="97">
        <f t="shared" si="17"/>
        <v>26</v>
      </c>
      <c r="H101" s="97" t="s">
        <v>364</v>
      </c>
      <c r="I101" s="111" t="s">
        <v>493</v>
      </c>
      <c r="J101" s="120"/>
      <c r="K101" s="97">
        <v>0</v>
      </c>
      <c r="L101" s="97">
        <v>0</v>
      </c>
      <c r="M101" s="97">
        <v>0</v>
      </c>
      <c r="N101" s="97">
        <v>0</v>
      </c>
      <c r="O101" s="97">
        <v>0</v>
      </c>
      <c r="P101" s="97">
        <v>1</v>
      </c>
      <c r="Q101" s="97">
        <v>1</v>
      </c>
      <c r="R101" s="97">
        <v>1</v>
      </c>
      <c r="S101" s="97">
        <v>0</v>
      </c>
      <c r="T101" s="97">
        <v>0</v>
      </c>
      <c r="U101" s="97">
        <v>0</v>
      </c>
      <c r="V101" s="97">
        <v>0</v>
      </c>
      <c r="W101" s="97">
        <v>0</v>
      </c>
      <c r="X101" s="97">
        <v>0</v>
      </c>
      <c r="Y101" s="97">
        <v>0</v>
      </c>
      <c r="Z101" s="97">
        <v>0</v>
      </c>
      <c r="AA101" s="97">
        <v>0</v>
      </c>
    </row>
    <row r="102" spans="1:30" ht="18.95" customHeight="1">
      <c r="A102" s="89">
        <v>90</v>
      </c>
      <c r="B102" s="106" t="s">
        <v>494</v>
      </c>
      <c r="C102" s="97" t="s">
        <v>495</v>
      </c>
      <c r="D102" s="104">
        <v>44643</v>
      </c>
      <c r="E102" s="105" t="s">
        <v>32</v>
      </c>
      <c r="F102" s="104">
        <v>44719</v>
      </c>
      <c r="G102" s="97">
        <f t="shared" si="17"/>
        <v>76</v>
      </c>
      <c r="H102" s="97" t="s">
        <v>364</v>
      </c>
      <c r="I102" s="97" t="s">
        <v>496</v>
      </c>
      <c r="J102" s="120"/>
      <c r="K102" s="97">
        <v>0</v>
      </c>
      <c r="L102" s="97">
        <v>0</v>
      </c>
      <c r="M102" s="97">
        <v>0</v>
      </c>
      <c r="N102" s="97">
        <v>0</v>
      </c>
      <c r="O102" s="97">
        <v>0</v>
      </c>
      <c r="P102" s="97">
        <v>0</v>
      </c>
      <c r="Q102" s="97">
        <v>0</v>
      </c>
      <c r="R102" s="97">
        <v>0</v>
      </c>
      <c r="S102" s="97">
        <v>0</v>
      </c>
      <c r="T102" s="97">
        <v>0</v>
      </c>
      <c r="U102" s="97">
        <v>0</v>
      </c>
      <c r="V102" s="97">
        <v>0</v>
      </c>
      <c r="W102" s="97">
        <v>0</v>
      </c>
      <c r="X102" s="97">
        <v>0</v>
      </c>
      <c r="Y102" s="97">
        <v>0</v>
      </c>
      <c r="Z102" s="97">
        <v>0</v>
      </c>
      <c r="AA102" s="97">
        <v>1</v>
      </c>
    </row>
    <row r="103" spans="1:30" ht="18.95" customHeight="1">
      <c r="A103" s="89">
        <v>91</v>
      </c>
      <c r="B103" s="85" t="s">
        <v>497</v>
      </c>
      <c r="C103" s="97" t="s">
        <v>498</v>
      </c>
      <c r="D103" s="104">
        <v>44628</v>
      </c>
      <c r="E103" s="119">
        <v>44695</v>
      </c>
      <c r="F103" s="104">
        <v>44719</v>
      </c>
      <c r="G103" s="97">
        <f t="shared" si="17"/>
        <v>91</v>
      </c>
      <c r="H103" s="97" t="s">
        <v>364</v>
      </c>
      <c r="I103" s="122" t="s">
        <v>499</v>
      </c>
      <c r="J103" s="120"/>
      <c r="K103" s="97">
        <v>0</v>
      </c>
      <c r="L103" s="97">
        <v>0</v>
      </c>
      <c r="M103" s="97">
        <v>0</v>
      </c>
      <c r="N103" s="97">
        <v>0</v>
      </c>
      <c r="O103" s="97">
        <v>0</v>
      </c>
      <c r="P103" s="97">
        <v>0</v>
      </c>
      <c r="Q103" s="97">
        <v>0</v>
      </c>
      <c r="R103" s="97">
        <v>0</v>
      </c>
      <c r="S103" s="97">
        <v>0</v>
      </c>
      <c r="T103" s="97">
        <v>0</v>
      </c>
      <c r="U103" s="97">
        <v>0</v>
      </c>
      <c r="V103" s="97">
        <v>0</v>
      </c>
      <c r="W103" s="97">
        <v>0</v>
      </c>
      <c r="X103" s="97">
        <v>0</v>
      </c>
      <c r="Y103" s="97">
        <v>0</v>
      </c>
      <c r="Z103" s="97">
        <v>0</v>
      </c>
      <c r="AA103" s="97">
        <v>1</v>
      </c>
    </row>
    <row r="104" spans="1:30" ht="18.95" customHeight="1">
      <c r="A104" s="89">
        <v>92</v>
      </c>
      <c r="B104" s="106" t="s">
        <v>500</v>
      </c>
      <c r="C104" s="97" t="s">
        <v>501</v>
      </c>
      <c r="D104" s="104">
        <v>44687</v>
      </c>
      <c r="E104" s="119">
        <v>44719</v>
      </c>
      <c r="F104" s="104">
        <v>44725</v>
      </c>
      <c r="G104" s="97">
        <f t="shared" si="17"/>
        <v>38</v>
      </c>
      <c r="H104" s="97" t="s">
        <v>502</v>
      </c>
      <c r="I104" s="97" t="s">
        <v>503</v>
      </c>
      <c r="J104" s="107"/>
      <c r="K104" s="97">
        <v>0</v>
      </c>
      <c r="L104" s="97">
        <v>0</v>
      </c>
      <c r="M104" s="97">
        <v>0</v>
      </c>
      <c r="N104" s="97">
        <v>0</v>
      </c>
      <c r="O104" s="97">
        <v>0</v>
      </c>
      <c r="P104" s="97">
        <v>0</v>
      </c>
      <c r="Q104" s="97">
        <v>0</v>
      </c>
      <c r="R104" s="97">
        <v>0</v>
      </c>
      <c r="S104" s="97">
        <v>0</v>
      </c>
      <c r="T104" s="97">
        <v>1</v>
      </c>
      <c r="U104" s="97">
        <v>1</v>
      </c>
      <c r="V104" s="97">
        <v>0</v>
      </c>
      <c r="W104" s="97">
        <v>1</v>
      </c>
      <c r="X104" s="97">
        <v>0</v>
      </c>
      <c r="Y104" s="97">
        <v>1</v>
      </c>
      <c r="Z104" s="97">
        <v>1</v>
      </c>
      <c r="AA104" s="97">
        <v>0</v>
      </c>
    </row>
    <row r="105" spans="1:30" ht="18.95" customHeight="1">
      <c r="A105" s="17">
        <v>93</v>
      </c>
      <c r="B105" s="117" t="s">
        <v>559</v>
      </c>
      <c r="C105" s="97" t="s">
        <v>560</v>
      </c>
      <c r="D105" s="104">
        <v>44651</v>
      </c>
      <c r="E105" s="119">
        <v>44693</v>
      </c>
      <c r="F105" s="104">
        <v>44727</v>
      </c>
      <c r="G105" s="97">
        <f t="shared" si="17"/>
        <v>76</v>
      </c>
      <c r="H105" s="1" t="s">
        <v>364</v>
      </c>
      <c r="I105" s="174" t="s">
        <v>561</v>
      </c>
      <c r="J105" s="167"/>
      <c r="K105" s="1">
        <v>0</v>
      </c>
      <c r="L105" s="1">
        <v>0</v>
      </c>
      <c r="M105" s="1">
        <v>0</v>
      </c>
      <c r="N105" s="1">
        <v>0</v>
      </c>
      <c r="O105" s="1">
        <v>0</v>
      </c>
      <c r="P105" s="1">
        <v>1</v>
      </c>
      <c r="Q105" s="1">
        <v>0</v>
      </c>
      <c r="R105" s="1">
        <v>0</v>
      </c>
      <c r="S105" s="1">
        <v>1</v>
      </c>
      <c r="T105" s="1">
        <v>0</v>
      </c>
      <c r="U105" s="1">
        <v>0</v>
      </c>
      <c r="V105" s="1">
        <v>0</v>
      </c>
      <c r="W105" s="1">
        <v>0</v>
      </c>
      <c r="X105" s="1">
        <v>0</v>
      </c>
      <c r="Y105" s="1">
        <v>0</v>
      </c>
      <c r="Z105" s="1">
        <v>0</v>
      </c>
      <c r="AA105" s="1">
        <v>0</v>
      </c>
    </row>
    <row r="106" spans="1:30" ht="18.95" customHeight="1">
      <c r="A106" s="17">
        <v>95</v>
      </c>
      <c r="B106" s="171" t="s">
        <v>584</v>
      </c>
      <c r="C106" s="169" t="s">
        <v>585</v>
      </c>
      <c r="D106" s="104">
        <v>44669</v>
      </c>
      <c r="E106" s="105" t="s">
        <v>32</v>
      </c>
      <c r="F106" s="104">
        <v>44728</v>
      </c>
      <c r="G106" s="1">
        <f t="shared" si="17"/>
        <v>59</v>
      </c>
      <c r="H106" s="1" t="s">
        <v>366</v>
      </c>
      <c r="I106" s="175" t="s">
        <v>586</v>
      </c>
      <c r="J106" s="167"/>
      <c r="K106" s="1">
        <v>0</v>
      </c>
      <c r="L106" s="1">
        <v>0</v>
      </c>
      <c r="M106" s="1">
        <v>0</v>
      </c>
      <c r="N106" s="1">
        <v>0</v>
      </c>
      <c r="O106" s="1">
        <v>0</v>
      </c>
      <c r="P106" s="1">
        <v>0</v>
      </c>
      <c r="Q106" s="1">
        <v>0</v>
      </c>
      <c r="R106" s="1">
        <v>0</v>
      </c>
      <c r="S106" s="1">
        <v>0</v>
      </c>
      <c r="T106" s="1">
        <v>0</v>
      </c>
      <c r="U106" s="1">
        <v>0</v>
      </c>
      <c r="V106" s="1">
        <v>0</v>
      </c>
      <c r="W106" s="1">
        <v>0</v>
      </c>
      <c r="X106" s="1">
        <v>0</v>
      </c>
      <c r="Y106" s="1">
        <v>0</v>
      </c>
      <c r="Z106" s="1">
        <v>0</v>
      </c>
      <c r="AA106" s="1">
        <v>1</v>
      </c>
    </row>
    <row r="107" spans="1:30" ht="18.95" customHeight="1">
      <c r="A107" s="17">
        <v>96</v>
      </c>
      <c r="B107" s="173" t="s">
        <v>587</v>
      </c>
      <c r="C107" s="97" t="s">
        <v>588</v>
      </c>
      <c r="D107" s="104">
        <v>44715</v>
      </c>
      <c r="E107" s="119">
        <v>44722</v>
      </c>
      <c r="F107" s="104">
        <v>44729</v>
      </c>
      <c r="G107" s="1">
        <f t="shared" si="17"/>
        <v>14</v>
      </c>
      <c r="H107" s="1" t="s">
        <v>502</v>
      </c>
      <c r="I107" s="166" t="s">
        <v>589</v>
      </c>
      <c r="J107" s="167"/>
      <c r="K107" s="1">
        <v>0</v>
      </c>
      <c r="L107" s="1">
        <v>0</v>
      </c>
      <c r="M107" s="1">
        <v>1</v>
      </c>
      <c r="N107" s="1">
        <v>0</v>
      </c>
      <c r="O107" s="1">
        <v>0</v>
      </c>
      <c r="P107" s="1">
        <v>0</v>
      </c>
      <c r="Q107" s="1">
        <v>0</v>
      </c>
      <c r="R107" s="1">
        <v>0</v>
      </c>
      <c r="S107" s="1">
        <v>0</v>
      </c>
      <c r="T107" s="1">
        <v>0</v>
      </c>
      <c r="U107" s="1">
        <v>0</v>
      </c>
      <c r="V107" s="1">
        <v>0</v>
      </c>
      <c r="W107" s="1">
        <v>0</v>
      </c>
      <c r="X107" s="1">
        <v>0</v>
      </c>
      <c r="Y107" s="1">
        <v>0</v>
      </c>
      <c r="Z107" s="1">
        <v>0</v>
      </c>
      <c r="AA107" s="1">
        <v>0</v>
      </c>
    </row>
    <row r="108" spans="1:30" ht="18.95" customHeight="1">
      <c r="A108" s="17">
        <v>97</v>
      </c>
      <c r="B108" s="176" t="s">
        <v>593</v>
      </c>
      <c r="C108" s="97" t="s">
        <v>594</v>
      </c>
      <c r="D108" s="104">
        <v>44628</v>
      </c>
      <c r="E108" s="119">
        <v>44686</v>
      </c>
      <c r="F108" s="104">
        <v>44734</v>
      </c>
      <c r="G108" s="1">
        <f t="shared" si="17"/>
        <v>106</v>
      </c>
      <c r="H108" s="1" t="s">
        <v>502</v>
      </c>
      <c r="I108" s="177" t="s">
        <v>595</v>
      </c>
      <c r="J108" s="78"/>
      <c r="K108" s="1">
        <v>0</v>
      </c>
      <c r="L108" s="1">
        <v>0</v>
      </c>
      <c r="M108" s="1">
        <v>1</v>
      </c>
      <c r="N108" s="1">
        <v>0</v>
      </c>
      <c r="O108" s="1">
        <v>0</v>
      </c>
      <c r="P108" s="1">
        <v>1</v>
      </c>
      <c r="Q108" s="1">
        <v>0</v>
      </c>
      <c r="R108" s="1">
        <v>0</v>
      </c>
      <c r="S108" s="1">
        <v>0</v>
      </c>
      <c r="T108" s="1">
        <v>1</v>
      </c>
      <c r="U108" s="1">
        <v>1</v>
      </c>
      <c r="V108" s="1">
        <v>0</v>
      </c>
      <c r="W108" s="1">
        <v>0</v>
      </c>
      <c r="X108" s="1">
        <v>0</v>
      </c>
      <c r="Y108" s="1">
        <v>1</v>
      </c>
      <c r="Z108" s="1">
        <v>0</v>
      </c>
      <c r="AA108" s="1">
        <v>0</v>
      </c>
    </row>
    <row r="109" spans="1:30" ht="18.95" customHeight="1">
      <c r="A109" s="17">
        <v>98</v>
      </c>
      <c r="B109" s="106" t="s">
        <v>597</v>
      </c>
      <c r="C109" s="97" t="s">
        <v>596</v>
      </c>
      <c r="D109" s="104">
        <v>44643</v>
      </c>
      <c r="E109" s="105" t="s">
        <v>32</v>
      </c>
      <c r="F109" s="104">
        <v>44735</v>
      </c>
      <c r="G109" s="97">
        <f t="shared" si="17"/>
        <v>92</v>
      </c>
      <c r="H109" s="97" t="s">
        <v>364</v>
      </c>
      <c r="I109" s="178" t="s">
        <v>598</v>
      </c>
      <c r="J109" s="179"/>
      <c r="K109" s="1">
        <v>0</v>
      </c>
      <c r="L109" s="1">
        <v>1</v>
      </c>
      <c r="M109" s="1">
        <v>0</v>
      </c>
      <c r="N109" s="1">
        <v>0</v>
      </c>
      <c r="O109" s="1">
        <v>0</v>
      </c>
      <c r="P109" s="1">
        <v>0</v>
      </c>
      <c r="Q109" s="1">
        <v>0</v>
      </c>
      <c r="R109" s="1">
        <v>0</v>
      </c>
      <c r="S109" s="1">
        <v>0</v>
      </c>
      <c r="T109" s="1">
        <v>0</v>
      </c>
      <c r="U109" s="1">
        <v>0</v>
      </c>
      <c r="V109" s="1">
        <v>0</v>
      </c>
      <c r="W109" s="1">
        <v>0</v>
      </c>
      <c r="X109" s="1">
        <v>0</v>
      </c>
      <c r="Y109" s="1">
        <v>0</v>
      </c>
      <c r="Z109" s="1">
        <v>0</v>
      </c>
      <c r="AA109" s="1">
        <v>0</v>
      </c>
    </row>
    <row r="110" spans="1:30" ht="18.95" customHeight="1">
      <c r="A110" s="17">
        <v>99</v>
      </c>
      <c r="B110" s="106" t="s">
        <v>599</v>
      </c>
      <c r="C110" s="97" t="s">
        <v>600</v>
      </c>
      <c r="D110" s="104">
        <v>44631</v>
      </c>
      <c r="E110" s="105" t="s">
        <v>32</v>
      </c>
      <c r="F110" s="104">
        <v>44735</v>
      </c>
      <c r="G110" s="97">
        <f t="shared" si="17"/>
        <v>104</v>
      </c>
      <c r="H110" s="97" t="s">
        <v>364</v>
      </c>
      <c r="I110" s="178" t="s">
        <v>601</v>
      </c>
      <c r="J110" s="179"/>
      <c r="K110" s="1">
        <v>0</v>
      </c>
      <c r="L110" s="1">
        <v>0</v>
      </c>
      <c r="M110" s="1">
        <v>1</v>
      </c>
      <c r="N110" s="1">
        <v>0</v>
      </c>
      <c r="O110" s="1">
        <v>0</v>
      </c>
      <c r="P110" s="1">
        <v>0</v>
      </c>
      <c r="Q110" s="1">
        <v>0</v>
      </c>
      <c r="R110" s="1">
        <v>0</v>
      </c>
      <c r="S110" s="1">
        <v>0</v>
      </c>
      <c r="T110" s="1">
        <v>0</v>
      </c>
      <c r="U110" s="1">
        <v>0</v>
      </c>
      <c r="V110" s="1">
        <v>0</v>
      </c>
      <c r="W110" s="1">
        <v>0</v>
      </c>
      <c r="X110" s="1">
        <v>0</v>
      </c>
      <c r="Y110" s="1">
        <v>0</v>
      </c>
      <c r="Z110" s="1">
        <v>0</v>
      </c>
      <c r="AA110" s="1">
        <v>0</v>
      </c>
    </row>
    <row r="111" spans="1:30" ht="18.95" customHeight="1">
      <c r="A111" s="17">
        <v>100</v>
      </c>
      <c r="B111" s="106" t="s">
        <v>602</v>
      </c>
      <c r="C111" s="97" t="s">
        <v>603</v>
      </c>
      <c r="D111" s="104">
        <v>44651</v>
      </c>
      <c r="E111" s="105" t="s">
        <v>32</v>
      </c>
      <c r="F111" s="104">
        <v>44735</v>
      </c>
      <c r="G111" s="97">
        <f t="shared" si="17"/>
        <v>84</v>
      </c>
      <c r="H111" s="97" t="s">
        <v>366</v>
      </c>
      <c r="I111" s="178" t="s">
        <v>604</v>
      </c>
      <c r="J111" s="179"/>
      <c r="K111" s="1">
        <v>0</v>
      </c>
      <c r="L111" s="1">
        <v>0</v>
      </c>
      <c r="M111" s="1">
        <v>0</v>
      </c>
      <c r="N111" s="1">
        <v>0</v>
      </c>
      <c r="O111" s="1">
        <v>0</v>
      </c>
      <c r="P111" s="1">
        <v>0</v>
      </c>
      <c r="Q111" s="1">
        <v>0</v>
      </c>
      <c r="R111" s="1">
        <v>0</v>
      </c>
      <c r="S111" s="1">
        <v>0</v>
      </c>
      <c r="T111" s="1">
        <v>0</v>
      </c>
      <c r="U111" s="1">
        <v>0</v>
      </c>
      <c r="V111" s="1">
        <v>0</v>
      </c>
      <c r="W111" s="1">
        <v>0</v>
      </c>
      <c r="X111" s="1">
        <v>0</v>
      </c>
      <c r="Y111" s="1">
        <v>0</v>
      </c>
      <c r="Z111" s="1">
        <v>0</v>
      </c>
      <c r="AA111" s="1">
        <v>1</v>
      </c>
    </row>
    <row r="112" spans="1:30" ht="18.95" customHeight="1">
      <c r="A112" s="17"/>
      <c r="B112" s="92"/>
      <c r="C112" s="97"/>
      <c r="D112" s="104"/>
      <c r="E112" s="105"/>
      <c r="F112" s="104"/>
      <c r="G112" s="97"/>
      <c r="H112" s="97"/>
      <c r="I112" s="300"/>
      <c r="J112" s="301"/>
      <c r="K112" s="1"/>
      <c r="L112" s="1"/>
      <c r="M112" s="1"/>
      <c r="N112" s="1"/>
      <c r="O112" s="1"/>
      <c r="P112" s="1"/>
      <c r="Q112" s="1"/>
      <c r="R112" s="1"/>
      <c r="S112" s="1"/>
      <c r="T112" s="1"/>
      <c r="U112" s="1"/>
      <c r="V112" s="1"/>
      <c r="W112" s="1"/>
      <c r="X112" s="1"/>
      <c r="Y112" s="1"/>
      <c r="Z112" s="1"/>
      <c r="AA112" s="1"/>
    </row>
    <row r="113" spans="1:30">
      <c r="A113" s="294" t="s">
        <v>237</v>
      </c>
      <c r="B113" s="295"/>
      <c r="C113" s="295"/>
      <c r="D113" s="295"/>
      <c r="E113" s="295"/>
      <c r="F113" s="295"/>
      <c r="G113" s="295"/>
      <c r="H113" s="295"/>
      <c r="I113" s="295"/>
      <c r="J113" s="296"/>
      <c r="K113" s="22">
        <f t="shared" ref="K113:AA113" si="18">SUM(K97:K112)</f>
        <v>0</v>
      </c>
      <c r="L113" s="22">
        <f t="shared" si="18"/>
        <v>1</v>
      </c>
      <c r="M113" s="22">
        <f t="shared" si="18"/>
        <v>3</v>
      </c>
      <c r="N113" s="22">
        <f t="shared" si="18"/>
        <v>0</v>
      </c>
      <c r="O113" s="22">
        <f t="shared" si="18"/>
        <v>0</v>
      </c>
      <c r="P113" s="22">
        <f t="shared" si="18"/>
        <v>4</v>
      </c>
      <c r="Q113" s="22">
        <f t="shared" si="18"/>
        <v>1</v>
      </c>
      <c r="R113" s="22">
        <f t="shared" si="18"/>
        <v>1</v>
      </c>
      <c r="S113" s="22">
        <f t="shared" si="18"/>
        <v>2</v>
      </c>
      <c r="T113" s="22">
        <f t="shared" si="18"/>
        <v>3</v>
      </c>
      <c r="U113" s="22">
        <f t="shared" si="18"/>
        <v>3</v>
      </c>
      <c r="V113" s="22">
        <f t="shared" si="18"/>
        <v>0</v>
      </c>
      <c r="W113" s="22">
        <f t="shared" si="18"/>
        <v>1</v>
      </c>
      <c r="X113" s="22">
        <f t="shared" si="18"/>
        <v>0</v>
      </c>
      <c r="Y113" s="22">
        <f t="shared" si="18"/>
        <v>3</v>
      </c>
      <c r="Z113" s="22">
        <f t="shared" si="18"/>
        <v>1</v>
      </c>
      <c r="AA113" s="22">
        <f t="shared" si="18"/>
        <v>7</v>
      </c>
    </row>
    <row r="114" spans="1:30" ht="23.25">
      <c r="A114" s="297" t="s">
        <v>249</v>
      </c>
      <c r="B114" s="298"/>
      <c r="C114" s="298"/>
      <c r="D114" s="298"/>
      <c r="E114" s="298"/>
      <c r="F114" s="298"/>
      <c r="G114" s="298"/>
      <c r="H114" s="298"/>
      <c r="I114" s="298"/>
      <c r="J114" s="298"/>
      <c r="K114" s="298"/>
      <c r="L114" s="298"/>
      <c r="M114" s="298"/>
      <c r="N114" s="298"/>
      <c r="O114" s="298"/>
      <c r="P114" s="298"/>
      <c r="Q114" s="298"/>
      <c r="R114" s="298"/>
      <c r="S114" s="298"/>
      <c r="T114" s="298"/>
      <c r="U114" s="298"/>
      <c r="V114" s="298"/>
      <c r="W114" s="298"/>
      <c r="X114" s="298"/>
      <c r="Y114" s="298"/>
      <c r="Z114" s="298"/>
      <c r="AA114" s="299"/>
    </row>
    <row r="115" spans="1:30" ht="18" customHeight="1">
      <c r="A115" s="17">
        <v>101</v>
      </c>
      <c r="B115" s="273" t="s">
        <v>605</v>
      </c>
      <c r="C115" s="1" t="s">
        <v>606</v>
      </c>
      <c r="D115" s="4">
        <v>44721</v>
      </c>
      <c r="E115" s="4">
        <v>44748</v>
      </c>
      <c r="F115" s="4">
        <v>44761</v>
      </c>
      <c r="G115" s="1">
        <f>_xlfn.DAYS(F115,D115)</f>
        <v>40</v>
      </c>
      <c r="H115" s="1" t="s">
        <v>364</v>
      </c>
      <c r="I115" s="182" t="s">
        <v>607</v>
      </c>
      <c r="J115" s="181"/>
      <c r="K115" s="1">
        <v>0</v>
      </c>
      <c r="L115" s="1">
        <v>0</v>
      </c>
      <c r="M115" s="1">
        <v>0</v>
      </c>
      <c r="N115" s="1">
        <v>0</v>
      </c>
      <c r="O115" s="1">
        <v>0</v>
      </c>
      <c r="P115" s="1">
        <v>0</v>
      </c>
      <c r="Q115" s="1">
        <v>1</v>
      </c>
      <c r="R115" s="1">
        <v>0</v>
      </c>
      <c r="S115" s="1">
        <v>1</v>
      </c>
      <c r="T115" s="1">
        <v>1</v>
      </c>
      <c r="U115" s="1">
        <v>1</v>
      </c>
      <c r="V115" s="1">
        <v>0</v>
      </c>
      <c r="W115" s="1">
        <v>1</v>
      </c>
      <c r="X115" s="1">
        <v>0</v>
      </c>
      <c r="Y115" s="1">
        <v>1</v>
      </c>
      <c r="Z115" s="1">
        <v>0</v>
      </c>
      <c r="AA115" s="5">
        <v>0</v>
      </c>
    </row>
    <row r="116" spans="1:30" ht="18" customHeight="1">
      <c r="A116" s="17">
        <v>102</v>
      </c>
      <c r="B116" s="80" t="s">
        <v>613</v>
      </c>
      <c r="C116" s="183" t="s">
        <v>611</v>
      </c>
      <c r="D116" s="4">
        <v>44714</v>
      </c>
      <c r="E116" s="4" t="s">
        <v>32</v>
      </c>
      <c r="F116" s="4">
        <v>44763</v>
      </c>
      <c r="G116" s="1">
        <f t="shared" ref="G116:G120" si="19">_xlfn.DAYS(F116,D116)</f>
        <v>49</v>
      </c>
      <c r="H116" s="1" t="s">
        <v>364</v>
      </c>
      <c r="I116" s="80" t="s">
        <v>612</v>
      </c>
      <c r="J116" s="181"/>
      <c r="K116" s="1">
        <v>0</v>
      </c>
      <c r="L116" s="1">
        <v>0</v>
      </c>
      <c r="M116" s="1">
        <v>0</v>
      </c>
      <c r="N116" s="1">
        <v>0</v>
      </c>
      <c r="O116" s="1">
        <v>0</v>
      </c>
      <c r="P116" s="1">
        <v>0</v>
      </c>
      <c r="Q116" s="1">
        <v>0</v>
      </c>
      <c r="R116" s="1">
        <v>0</v>
      </c>
      <c r="S116" s="1">
        <v>0</v>
      </c>
      <c r="T116" s="1">
        <v>0</v>
      </c>
      <c r="U116" s="1">
        <v>0</v>
      </c>
      <c r="V116" s="1">
        <v>0</v>
      </c>
      <c r="W116" s="1">
        <v>0</v>
      </c>
      <c r="X116" s="1">
        <v>0</v>
      </c>
      <c r="Y116" s="1">
        <v>0</v>
      </c>
      <c r="Z116" s="1">
        <v>0</v>
      </c>
      <c r="AA116" s="5">
        <v>1</v>
      </c>
    </row>
    <row r="117" spans="1:30" ht="18" customHeight="1">
      <c r="A117" s="17">
        <v>103</v>
      </c>
      <c r="B117" s="173" t="s">
        <v>623</v>
      </c>
      <c r="C117" s="1" t="s">
        <v>624</v>
      </c>
      <c r="D117" s="4">
        <v>44651</v>
      </c>
      <c r="E117" s="4">
        <v>44706</v>
      </c>
      <c r="F117" s="4">
        <v>44764</v>
      </c>
      <c r="G117" s="1">
        <f t="shared" si="19"/>
        <v>113</v>
      </c>
      <c r="H117" s="1" t="s">
        <v>502</v>
      </c>
      <c r="I117" s="184" t="s">
        <v>625</v>
      </c>
      <c r="J117" s="181"/>
      <c r="K117" s="1">
        <v>0</v>
      </c>
      <c r="L117" s="1">
        <v>0</v>
      </c>
      <c r="M117" s="1">
        <v>0</v>
      </c>
      <c r="N117" s="1">
        <v>0</v>
      </c>
      <c r="O117" s="1">
        <v>0</v>
      </c>
      <c r="P117" s="1">
        <v>1</v>
      </c>
      <c r="Q117" s="1">
        <v>0</v>
      </c>
      <c r="R117" s="1">
        <v>0</v>
      </c>
      <c r="S117" s="1">
        <v>1</v>
      </c>
      <c r="T117" s="1">
        <v>1</v>
      </c>
      <c r="U117" s="1">
        <v>1</v>
      </c>
      <c r="V117" s="1">
        <v>0</v>
      </c>
      <c r="W117" s="1">
        <v>0</v>
      </c>
      <c r="X117" s="1">
        <v>0</v>
      </c>
      <c r="Y117" s="1">
        <v>0</v>
      </c>
      <c r="Z117" s="1">
        <v>0</v>
      </c>
      <c r="AA117" s="5">
        <v>0</v>
      </c>
    </row>
    <row r="118" spans="1:30" ht="18" customHeight="1">
      <c r="A118" s="17">
        <v>104</v>
      </c>
      <c r="B118" s="173" t="s">
        <v>626</v>
      </c>
      <c r="C118" s="1" t="s">
        <v>627</v>
      </c>
      <c r="D118" s="4">
        <v>44680</v>
      </c>
      <c r="E118" s="4">
        <v>44728</v>
      </c>
      <c r="F118" s="4">
        <v>44768</v>
      </c>
      <c r="G118" s="1">
        <f t="shared" si="19"/>
        <v>88</v>
      </c>
      <c r="H118" s="1" t="s">
        <v>364</v>
      </c>
      <c r="I118" s="184" t="s">
        <v>628</v>
      </c>
      <c r="J118" s="181"/>
      <c r="K118" s="1">
        <v>1</v>
      </c>
      <c r="L118" s="1">
        <v>0</v>
      </c>
      <c r="M118" s="1">
        <v>0</v>
      </c>
      <c r="N118" s="1">
        <v>0</v>
      </c>
      <c r="O118" s="1">
        <v>0</v>
      </c>
      <c r="P118" s="1">
        <v>0</v>
      </c>
      <c r="Q118" s="1">
        <v>0</v>
      </c>
      <c r="R118" s="1">
        <v>0</v>
      </c>
      <c r="S118" s="1">
        <v>0</v>
      </c>
      <c r="T118" s="1">
        <v>0</v>
      </c>
      <c r="U118" s="1">
        <v>0</v>
      </c>
      <c r="V118" s="1">
        <v>0</v>
      </c>
      <c r="W118" s="1">
        <v>0</v>
      </c>
      <c r="X118" s="1">
        <v>0</v>
      </c>
      <c r="Y118" s="1">
        <v>0</v>
      </c>
      <c r="Z118" s="1">
        <v>0</v>
      </c>
      <c r="AA118" s="5">
        <v>0</v>
      </c>
    </row>
    <row r="119" spans="1:30" ht="18" customHeight="1">
      <c r="A119" s="17">
        <v>105</v>
      </c>
      <c r="B119" s="173" t="s">
        <v>629</v>
      </c>
      <c r="C119" s="1" t="s">
        <v>630</v>
      </c>
      <c r="D119" s="4">
        <v>44693</v>
      </c>
      <c r="E119" s="4" t="s">
        <v>32</v>
      </c>
      <c r="F119" s="4">
        <v>44769</v>
      </c>
      <c r="G119" s="1">
        <f t="shared" si="19"/>
        <v>76</v>
      </c>
      <c r="H119" s="1" t="s">
        <v>364</v>
      </c>
      <c r="I119" s="190" t="s">
        <v>631</v>
      </c>
      <c r="J119" s="181"/>
      <c r="K119" s="1">
        <v>0</v>
      </c>
      <c r="L119" s="1">
        <v>0</v>
      </c>
      <c r="M119" s="1">
        <v>0</v>
      </c>
      <c r="N119" s="1">
        <v>0</v>
      </c>
      <c r="O119" s="1">
        <v>0</v>
      </c>
      <c r="P119" s="1">
        <v>0</v>
      </c>
      <c r="Q119" s="1">
        <v>0</v>
      </c>
      <c r="R119" s="1">
        <v>0</v>
      </c>
      <c r="S119" s="1">
        <v>0</v>
      </c>
      <c r="T119" s="1">
        <v>0</v>
      </c>
      <c r="U119" s="1">
        <v>0</v>
      </c>
      <c r="V119" s="1">
        <v>0</v>
      </c>
      <c r="W119" s="1">
        <v>0</v>
      </c>
      <c r="X119" s="1">
        <v>0</v>
      </c>
      <c r="Y119" s="1">
        <v>0</v>
      </c>
      <c r="Z119" s="1">
        <v>0</v>
      </c>
      <c r="AA119" s="5">
        <v>1</v>
      </c>
    </row>
    <row r="120" spans="1:30" ht="18" customHeight="1">
      <c r="A120" s="17">
        <v>106</v>
      </c>
      <c r="B120" s="173" t="s">
        <v>632</v>
      </c>
      <c r="C120" s="1" t="s">
        <v>633</v>
      </c>
      <c r="D120" s="4">
        <v>44700</v>
      </c>
      <c r="E120" s="4" t="s">
        <v>32</v>
      </c>
      <c r="F120" s="4">
        <v>44769</v>
      </c>
      <c r="G120" s="1">
        <f t="shared" si="19"/>
        <v>69</v>
      </c>
      <c r="H120" s="1" t="s">
        <v>502</v>
      </c>
      <c r="I120" s="190" t="s">
        <v>634</v>
      </c>
      <c r="J120" s="181"/>
      <c r="K120" s="1">
        <v>0</v>
      </c>
      <c r="L120" s="1">
        <v>0</v>
      </c>
      <c r="M120" s="1">
        <v>0</v>
      </c>
      <c r="N120" s="1">
        <v>0</v>
      </c>
      <c r="O120" s="1">
        <v>0</v>
      </c>
      <c r="P120" s="1">
        <v>0</v>
      </c>
      <c r="Q120" s="1">
        <v>0</v>
      </c>
      <c r="R120" s="1">
        <v>0</v>
      </c>
      <c r="S120" s="1">
        <v>0</v>
      </c>
      <c r="T120" s="1">
        <v>0</v>
      </c>
      <c r="U120" s="1">
        <v>0</v>
      </c>
      <c r="V120" s="1">
        <v>0</v>
      </c>
      <c r="W120" s="1">
        <v>0</v>
      </c>
      <c r="X120" s="1">
        <v>0</v>
      </c>
      <c r="Y120" s="1">
        <v>0</v>
      </c>
      <c r="Z120" s="1">
        <v>0</v>
      </c>
      <c r="AA120" s="5">
        <v>1</v>
      </c>
    </row>
    <row r="121" spans="1:30" ht="18" customHeight="1">
      <c r="A121" s="17">
        <v>108</v>
      </c>
      <c r="B121" s="195" t="s">
        <v>635</v>
      </c>
      <c r="C121" s="192" t="s">
        <v>636</v>
      </c>
      <c r="D121" s="196">
        <v>44680</v>
      </c>
      <c r="E121" s="196" t="s">
        <v>32</v>
      </c>
      <c r="F121" s="196">
        <v>44769</v>
      </c>
      <c r="G121" s="192">
        <f>_xlfn.DAYS(F121,D121)</f>
        <v>89</v>
      </c>
      <c r="H121" s="192" t="s">
        <v>364</v>
      </c>
      <c r="I121" s="197" t="s">
        <v>637</v>
      </c>
      <c r="J121" s="194"/>
      <c r="K121" s="192"/>
      <c r="L121" s="192"/>
      <c r="M121" s="192"/>
      <c r="N121" s="192"/>
      <c r="O121" s="192"/>
      <c r="P121" s="192"/>
      <c r="Q121" s="192"/>
      <c r="R121" s="192"/>
      <c r="S121" s="192"/>
      <c r="T121" s="192"/>
      <c r="U121" s="192"/>
      <c r="V121" s="192"/>
      <c r="W121" s="192"/>
      <c r="X121" s="192"/>
      <c r="Y121" s="192"/>
      <c r="Z121" s="192"/>
      <c r="AA121" s="192"/>
      <c r="AB121" s="193" t="s">
        <v>638</v>
      </c>
      <c r="AC121" s="193"/>
      <c r="AD121" s="193"/>
    </row>
    <row r="122" spans="1:30" ht="18" customHeight="1">
      <c r="A122" s="17">
        <v>109</v>
      </c>
      <c r="B122" s="195" t="s">
        <v>639</v>
      </c>
      <c r="C122" s="192" t="s">
        <v>640</v>
      </c>
      <c r="D122" s="196">
        <v>44734</v>
      </c>
      <c r="E122" s="196"/>
      <c r="F122" s="196">
        <v>44771</v>
      </c>
      <c r="G122" s="192">
        <f>_xlfn.DAYS(F122,D122)</f>
        <v>37</v>
      </c>
      <c r="H122" s="192" t="s">
        <v>364</v>
      </c>
      <c r="I122" s="198" t="s">
        <v>641</v>
      </c>
      <c r="J122" s="198"/>
      <c r="K122" s="198"/>
      <c r="L122" s="192"/>
      <c r="M122" s="192"/>
      <c r="N122" s="192"/>
      <c r="O122" s="192"/>
      <c r="P122" s="192"/>
      <c r="Q122" s="192"/>
      <c r="R122" s="192"/>
      <c r="S122" s="192"/>
      <c r="T122" s="192"/>
      <c r="U122" s="192"/>
      <c r="V122" s="192"/>
      <c r="W122" s="192"/>
      <c r="X122" s="192"/>
      <c r="Y122" s="192"/>
      <c r="Z122" s="192"/>
      <c r="AA122" s="192"/>
      <c r="AB122" t="s">
        <v>638</v>
      </c>
    </row>
    <row r="123" spans="1:30" ht="18" customHeight="1">
      <c r="A123" s="17">
        <v>110</v>
      </c>
      <c r="B123" s="80" t="s">
        <v>642</v>
      </c>
      <c r="C123" s="1" t="s">
        <v>643</v>
      </c>
      <c r="D123" s="4">
        <v>44671</v>
      </c>
      <c r="E123" s="4" t="s">
        <v>32</v>
      </c>
      <c r="F123" s="4">
        <v>44771</v>
      </c>
      <c r="G123" s="1"/>
      <c r="H123" s="1" t="s">
        <v>364</v>
      </c>
      <c r="I123" s="184" t="s">
        <v>644</v>
      </c>
      <c r="J123" s="181"/>
      <c r="K123" s="1">
        <v>0</v>
      </c>
      <c r="L123" s="1">
        <v>0</v>
      </c>
      <c r="M123" s="1">
        <v>0</v>
      </c>
      <c r="N123" s="1">
        <v>0</v>
      </c>
      <c r="O123" s="1">
        <v>0</v>
      </c>
      <c r="P123" s="1">
        <v>0</v>
      </c>
      <c r="Q123" s="1">
        <v>0</v>
      </c>
      <c r="R123" s="1">
        <v>0</v>
      </c>
      <c r="S123" s="1">
        <v>0</v>
      </c>
      <c r="T123" s="1">
        <v>0</v>
      </c>
      <c r="U123" s="1">
        <v>0</v>
      </c>
      <c r="V123" s="1">
        <v>0</v>
      </c>
      <c r="W123" s="1">
        <v>0</v>
      </c>
      <c r="X123" s="1">
        <v>0</v>
      </c>
      <c r="Y123" s="1">
        <v>0</v>
      </c>
      <c r="Z123" s="1">
        <v>0</v>
      </c>
      <c r="AA123" s="5">
        <v>1</v>
      </c>
    </row>
    <row r="124" spans="1:30" ht="18" customHeight="1">
      <c r="A124" s="17">
        <v>111</v>
      </c>
      <c r="B124" s="173" t="s">
        <v>645</v>
      </c>
      <c r="C124" s="1" t="s">
        <v>646</v>
      </c>
      <c r="D124" s="4">
        <v>44712</v>
      </c>
      <c r="E124" s="4">
        <v>44726</v>
      </c>
      <c r="F124" s="4">
        <v>44771</v>
      </c>
      <c r="G124" s="1">
        <f>_xlfn.DAYS(F124,D124)</f>
        <v>59</v>
      </c>
      <c r="H124" s="1" t="s">
        <v>502</v>
      </c>
      <c r="I124" s="184" t="s">
        <v>647</v>
      </c>
      <c r="J124" s="181"/>
      <c r="K124" s="1">
        <v>0</v>
      </c>
      <c r="L124" s="1">
        <v>0</v>
      </c>
      <c r="M124" s="1">
        <v>0</v>
      </c>
      <c r="N124" s="1">
        <v>0</v>
      </c>
      <c r="O124" s="1">
        <v>0</v>
      </c>
      <c r="P124" s="1">
        <v>0</v>
      </c>
      <c r="Q124" s="1">
        <v>1</v>
      </c>
      <c r="R124" s="1">
        <v>1</v>
      </c>
      <c r="S124" s="1">
        <v>0</v>
      </c>
      <c r="T124" s="1">
        <v>0</v>
      </c>
      <c r="U124" s="1">
        <v>0</v>
      </c>
      <c r="V124" s="1">
        <v>0</v>
      </c>
      <c r="W124" s="1">
        <v>0</v>
      </c>
      <c r="X124" s="1">
        <v>0</v>
      </c>
      <c r="Y124" s="1">
        <v>0</v>
      </c>
      <c r="Z124" s="1">
        <v>0</v>
      </c>
      <c r="AA124" s="5">
        <v>0</v>
      </c>
    </row>
    <row r="125" spans="1:30" ht="18" customHeight="1">
      <c r="A125" s="17">
        <v>112</v>
      </c>
      <c r="B125" s="173" t="s">
        <v>648</v>
      </c>
      <c r="C125" s="1" t="s">
        <v>649</v>
      </c>
      <c r="D125" s="4">
        <v>44676</v>
      </c>
      <c r="E125" s="4" t="s">
        <v>32</v>
      </c>
      <c r="F125" s="4">
        <v>44771</v>
      </c>
      <c r="G125" s="1">
        <f>_xlfn.DAYS(F125,D125)</f>
        <v>95</v>
      </c>
      <c r="H125" s="1" t="s">
        <v>364</v>
      </c>
      <c r="I125" s="184" t="s">
        <v>650</v>
      </c>
      <c r="J125" s="181"/>
      <c r="K125" s="1">
        <v>0</v>
      </c>
      <c r="L125" s="1">
        <v>0</v>
      </c>
      <c r="M125" s="1">
        <v>0</v>
      </c>
      <c r="N125" s="1">
        <v>0</v>
      </c>
      <c r="O125" s="1">
        <v>0</v>
      </c>
      <c r="P125" s="1">
        <v>0</v>
      </c>
      <c r="Q125" s="1">
        <v>0</v>
      </c>
      <c r="R125" s="1">
        <v>0</v>
      </c>
      <c r="S125" s="1">
        <v>0</v>
      </c>
      <c r="T125" s="1">
        <v>0</v>
      </c>
      <c r="U125" s="1">
        <v>0</v>
      </c>
      <c r="V125" s="1">
        <v>0</v>
      </c>
      <c r="W125" s="1">
        <v>0</v>
      </c>
      <c r="X125" s="1">
        <v>0</v>
      </c>
      <c r="Y125" s="1">
        <v>0</v>
      </c>
      <c r="Z125" s="1">
        <v>0</v>
      </c>
      <c r="AA125" s="5">
        <v>1</v>
      </c>
    </row>
    <row r="126" spans="1:30" ht="21" customHeight="1">
      <c r="A126" s="294" t="s">
        <v>238</v>
      </c>
      <c r="B126" s="295"/>
      <c r="C126" s="295"/>
      <c r="D126" s="295"/>
      <c r="E126" s="295"/>
      <c r="F126" s="295"/>
      <c r="G126" s="295"/>
      <c r="H126" s="295"/>
      <c r="I126" s="295"/>
      <c r="J126" s="296"/>
      <c r="K126" s="22">
        <f t="shared" ref="K126:AA126" si="20">SUM(K115:K125)</f>
        <v>1</v>
      </c>
      <c r="L126" s="22">
        <f t="shared" si="20"/>
        <v>0</v>
      </c>
      <c r="M126" s="22">
        <f t="shared" si="20"/>
        <v>0</v>
      </c>
      <c r="N126" s="22">
        <f t="shared" si="20"/>
        <v>0</v>
      </c>
      <c r="O126" s="22">
        <f t="shared" si="20"/>
        <v>0</v>
      </c>
      <c r="P126" s="22">
        <f t="shared" si="20"/>
        <v>1</v>
      </c>
      <c r="Q126" s="22">
        <f t="shared" si="20"/>
        <v>2</v>
      </c>
      <c r="R126" s="22">
        <f t="shared" si="20"/>
        <v>1</v>
      </c>
      <c r="S126" s="22">
        <f t="shared" si="20"/>
        <v>2</v>
      </c>
      <c r="T126" s="22">
        <f t="shared" si="20"/>
        <v>2</v>
      </c>
      <c r="U126" s="22">
        <f t="shared" si="20"/>
        <v>2</v>
      </c>
      <c r="V126" s="22">
        <f t="shared" si="20"/>
        <v>0</v>
      </c>
      <c r="W126" s="22">
        <f t="shared" si="20"/>
        <v>1</v>
      </c>
      <c r="X126" s="22">
        <f t="shared" si="20"/>
        <v>0</v>
      </c>
      <c r="Y126" s="22">
        <f t="shared" si="20"/>
        <v>1</v>
      </c>
      <c r="Z126" s="22">
        <f t="shared" si="20"/>
        <v>0</v>
      </c>
      <c r="AA126" s="22">
        <f t="shared" si="20"/>
        <v>5</v>
      </c>
    </row>
    <row r="127" spans="1:30" ht="21" customHeight="1">
      <c r="A127" s="297"/>
      <c r="B127" s="298"/>
      <c r="C127" s="298"/>
      <c r="D127" s="298"/>
      <c r="E127" s="298"/>
      <c r="F127" s="298"/>
      <c r="G127" s="298"/>
      <c r="H127" s="298"/>
      <c r="I127" s="298"/>
      <c r="J127" s="298"/>
      <c r="K127" s="298"/>
      <c r="L127" s="298"/>
      <c r="M127" s="298"/>
      <c r="N127" s="298"/>
      <c r="O127" s="298"/>
      <c r="P127" s="298"/>
      <c r="Q127" s="298"/>
      <c r="R127" s="298"/>
      <c r="S127" s="298"/>
      <c r="T127" s="298"/>
      <c r="U127" s="298"/>
      <c r="V127" s="298"/>
      <c r="W127" s="298"/>
      <c r="X127" s="298"/>
      <c r="Y127" s="298"/>
      <c r="Z127" s="298"/>
      <c r="AA127" s="299"/>
    </row>
    <row r="128" spans="1:30" ht="18" customHeight="1">
      <c r="A128" s="17">
        <v>113</v>
      </c>
      <c r="B128" s="10" t="s">
        <v>651</v>
      </c>
      <c r="C128" s="202" t="s">
        <v>652</v>
      </c>
      <c r="D128" s="4">
        <v>44701</v>
      </c>
      <c r="E128" s="4" t="s">
        <v>32</v>
      </c>
      <c r="F128" s="4">
        <v>44774</v>
      </c>
      <c r="G128" s="199">
        <f>_xlfn.DAYS(F128,D128)</f>
        <v>73</v>
      </c>
      <c r="H128" s="76" t="s">
        <v>364</v>
      </c>
      <c r="I128" s="201" t="s">
        <v>653</v>
      </c>
      <c r="J128" s="200"/>
      <c r="K128" s="1">
        <v>0</v>
      </c>
      <c r="L128" s="1">
        <v>0</v>
      </c>
      <c r="M128" s="1">
        <v>0</v>
      </c>
      <c r="N128" s="1">
        <v>0</v>
      </c>
      <c r="O128" s="1">
        <v>0</v>
      </c>
      <c r="P128" s="1">
        <v>0</v>
      </c>
      <c r="Q128" s="1">
        <v>0</v>
      </c>
      <c r="R128" s="1">
        <v>0</v>
      </c>
      <c r="S128" s="1">
        <v>0</v>
      </c>
      <c r="T128" s="1">
        <v>0</v>
      </c>
      <c r="U128" s="1">
        <v>0</v>
      </c>
      <c r="V128" s="1">
        <v>0</v>
      </c>
      <c r="W128" s="1">
        <v>0</v>
      </c>
      <c r="X128" s="1">
        <v>0</v>
      </c>
      <c r="Y128" s="1">
        <v>0</v>
      </c>
      <c r="Z128" s="1">
        <v>0</v>
      </c>
      <c r="AA128" s="1">
        <v>1</v>
      </c>
    </row>
    <row r="129" spans="1:30" ht="18" customHeight="1">
      <c r="A129" s="17">
        <v>114</v>
      </c>
      <c r="B129" s="10" t="s">
        <v>654</v>
      </c>
      <c r="C129" s="204" t="s">
        <v>655</v>
      </c>
      <c r="D129" s="205">
        <v>44728</v>
      </c>
      <c r="E129" s="191" t="s">
        <v>32</v>
      </c>
      <c r="F129" s="4">
        <v>44774</v>
      </c>
      <c r="G129" s="199">
        <f>_xlfn.DAYS(F129,D129)</f>
        <v>46</v>
      </c>
      <c r="H129" s="1" t="s">
        <v>364</v>
      </c>
      <c r="I129" s="47" t="s">
        <v>656</v>
      </c>
      <c r="J129" s="188"/>
      <c r="K129" s="1">
        <v>1</v>
      </c>
      <c r="L129" s="1">
        <v>0</v>
      </c>
      <c r="M129" s="1">
        <v>0</v>
      </c>
      <c r="N129" s="1">
        <v>1</v>
      </c>
      <c r="O129" s="1">
        <v>1</v>
      </c>
      <c r="P129" s="1">
        <v>0</v>
      </c>
      <c r="Q129" s="1">
        <v>1</v>
      </c>
      <c r="R129" s="1">
        <v>1</v>
      </c>
      <c r="S129" s="1">
        <v>1</v>
      </c>
      <c r="T129" s="1">
        <v>0</v>
      </c>
      <c r="U129" s="1">
        <v>0</v>
      </c>
      <c r="V129" s="1">
        <v>0</v>
      </c>
      <c r="W129" s="1">
        <v>1</v>
      </c>
      <c r="X129" s="1">
        <v>1</v>
      </c>
      <c r="Y129" s="1">
        <v>0</v>
      </c>
      <c r="Z129" s="1">
        <v>0</v>
      </c>
      <c r="AA129" s="1">
        <v>0</v>
      </c>
    </row>
    <row r="130" spans="1:30" ht="18" customHeight="1">
      <c r="A130" s="17">
        <v>115</v>
      </c>
      <c r="B130" s="268" t="s">
        <v>665</v>
      </c>
      <c r="C130" s="206" t="s">
        <v>666</v>
      </c>
      <c r="D130" s="4">
        <v>44671</v>
      </c>
      <c r="E130" s="203" t="s">
        <v>32</v>
      </c>
      <c r="F130" s="4">
        <v>44775</v>
      </c>
      <c r="G130" s="199">
        <f>_xlfn.DAYS(F130,D130)</f>
        <v>104</v>
      </c>
      <c r="H130" s="1" t="s">
        <v>502</v>
      </c>
      <c r="I130" s="206" t="s">
        <v>667</v>
      </c>
      <c r="J130" s="188"/>
      <c r="K130" s="1">
        <v>0</v>
      </c>
      <c r="L130" s="1">
        <v>0</v>
      </c>
      <c r="M130" s="1">
        <v>0</v>
      </c>
      <c r="N130" s="1">
        <v>0</v>
      </c>
      <c r="O130" s="1">
        <v>0</v>
      </c>
      <c r="P130" s="1">
        <v>0</v>
      </c>
      <c r="Q130" s="1">
        <v>0</v>
      </c>
      <c r="R130" s="1">
        <v>0</v>
      </c>
      <c r="S130" s="1">
        <v>0</v>
      </c>
      <c r="T130" s="1">
        <v>0</v>
      </c>
      <c r="U130" s="1">
        <v>0</v>
      </c>
      <c r="V130" s="1">
        <v>0</v>
      </c>
      <c r="W130" s="1">
        <v>0</v>
      </c>
      <c r="X130" s="1">
        <v>0</v>
      </c>
      <c r="Y130" s="1">
        <v>0</v>
      </c>
      <c r="Z130" s="1">
        <v>0</v>
      </c>
      <c r="AA130" s="1">
        <v>1</v>
      </c>
    </row>
    <row r="131" spans="1:30" ht="18" customHeight="1">
      <c r="A131" s="17">
        <v>116</v>
      </c>
      <c r="B131" s="255" t="s">
        <v>668</v>
      </c>
      <c r="C131" s="21" t="s">
        <v>669</v>
      </c>
      <c r="D131" s="4">
        <v>44698</v>
      </c>
      <c r="E131" s="4" t="s">
        <v>32</v>
      </c>
      <c r="F131" s="4">
        <v>44776</v>
      </c>
      <c r="G131" s="199">
        <f>_xlfn.DAYS(F131,D131)</f>
        <v>78</v>
      </c>
      <c r="H131" s="1" t="s">
        <v>364</v>
      </c>
      <c r="I131" s="267" t="s">
        <v>670</v>
      </c>
      <c r="J131" s="188"/>
      <c r="K131" s="1">
        <v>0</v>
      </c>
      <c r="L131" s="1">
        <v>0</v>
      </c>
      <c r="M131" s="1">
        <v>0</v>
      </c>
      <c r="N131" s="1">
        <v>0</v>
      </c>
      <c r="O131" s="1">
        <v>0</v>
      </c>
      <c r="P131" s="1">
        <v>0</v>
      </c>
      <c r="Q131" s="1">
        <v>0</v>
      </c>
      <c r="R131" s="1">
        <v>0</v>
      </c>
      <c r="S131" s="1">
        <v>0</v>
      </c>
      <c r="T131" s="1">
        <v>0</v>
      </c>
      <c r="U131" s="1">
        <v>0</v>
      </c>
      <c r="V131" s="1">
        <v>0</v>
      </c>
      <c r="W131" s="1">
        <v>0</v>
      </c>
      <c r="X131" s="1">
        <v>0</v>
      </c>
      <c r="Y131" s="1">
        <v>0</v>
      </c>
      <c r="Z131" s="1">
        <v>0</v>
      </c>
      <c r="AA131" s="1">
        <v>1</v>
      </c>
    </row>
    <row r="132" spans="1:30" ht="18" customHeight="1">
      <c r="A132" s="17">
        <v>118</v>
      </c>
      <c r="B132" s="10" t="s">
        <v>677</v>
      </c>
      <c r="C132" s="21" t="s">
        <v>678</v>
      </c>
      <c r="D132" s="256">
        <v>44663</v>
      </c>
      <c r="E132" s="4">
        <v>44713</v>
      </c>
      <c r="F132" s="4">
        <v>44785</v>
      </c>
      <c r="G132" s="199">
        <f t="shared" ref="G132:G142" si="21">_xlfn.DAYS(F132,D132)</f>
        <v>122</v>
      </c>
      <c r="H132" s="1" t="s">
        <v>502</v>
      </c>
      <c r="I132" s="274" t="s">
        <v>679</v>
      </c>
      <c r="J132" s="271"/>
      <c r="K132" s="1">
        <v>0</v>
      </c>
      <c r="L132" s="1">
        <v>0</v>
      </c>
      <c r="M132" s="1">
        <v>0</v>
      </c>
      <c r="N132" s="1">
        <v>0</v>
      </c>
      <c r="O132" s="1">
        <v>0</v>
      </c>
      <c r="P132" s="1">
        <v>0</v>
      </c>
      <c r="Q132" s="1">
        <v>0</v>
      </c>
      <c r="R132" s="1">
        <v>0</v>
      </c>
      <c r="S132" s="1">
        <v>0</v>
      </c>
      <c r="T132" s="1">
        <v>0</v>
      </c>
      <c r="U132" s="1">
        <v>0</v>
      </c>
      <c r="V132" s="1">
        <v>0</v>
      </c>
      <c r="W132" s="1">
        <v>0</v>
      </c>
      <c r="X132" s="1">
        <v>0</v>
      </c>
      <c r="Y132" s="1">
        <v>0</v>
      </c>
      <c r="Z132" s="1">
        <v>0</v>
      </c>
      <c r="AA132" s="1">
        <v>1</v>
      </c>
    </row>
    <row r="133" spans="1:30" ht="18" customHeight="1">
      <c r="A133" s="17">
        <v>119</v>
      </c>
      <c r="B133" s="255" t="s">
        <v>680</v>
      </c>
      <c r="C133" s="21" t="s">
        <v>681</v>
      </c>
      <c r="D133" s="256">
        <v>44754</v>
      </c>
      <c r="E133" s="4">
        <v>44750</v>
      </c>
      <c r="F133" s="4">
        <v>44789</v>
      </c>
      <c r="G133" s="1">
        <f t="shared" si="21"/>
        <v>35</v>
      </c>
      <c r="H133" s="1" t="s">
        <v>364</v>
      </c>
      <c r="I133" s="21" t="s">
        <v>682</v>
      </c>
      <c r="J133" s="271"/>
      <c r="K133" s="1">
        <v>1</v>
      </c>
      <c r="L133" s="1">
        <v>0</v>
      </c>
      <c r="M133" s="1">
        <v>0</v>
      </c>
      <c r="N133" s="1">
        <v>0</v>
      </c>
      <c r="O133" s="1">
        <v>0</v>
      </c>
      <c r="P133" s="1">
        <v>0</v>
      </c>
      <c r="Q133" s="1">
        <v>0</v>
      </c>
      <c r="R133" s="1">
        <v>0</v>
      </c>
      <c r="S133" s="1">
        <v>1</v>
      </c>
      <c r="T133" s="1">
        <v>1</v>
      </c>
      <c r="U133" s="1">
        <v>0</v>
      </c>
      <c r="V133" s="1">
        <v>0</v>
      </c>
      <c r="W133" s="1">
        <v>0</v>
      </c>
      <c r="X133" s="270">
        <v>0</v>
      </c>
      <c r="Y133" s="1">
        <v>1</v>
      </c>
      <c r="Z133" s="1">
        <v>1</v>
      </c>
      <c r="AA133" s="1">
        <v>0</v>
      </c>
    </row>
    <row r="134" spans="1:30" ht="18" customHeight="1">
      <c r="A134" s="17">
        <v>120</v>
      </c>
      <c r="B134" s="10" t="s">
        <v>683</v>
      </c>
      <c r="C134" s="206" t="s">
        <v>684</v>
      </c>
      <c r="D134" s="256">
        <v>44691</v>
      </c>
      <c r="E134" s="4">
        <v>44764</v>
      </c>
      <c r="F134" s="4">
        <v>44790</v>
      </c>
      <c r="G134" s="1">
        <f t="shared" si="21"/>
        <v>99</v>
      </c>
      <c r="H134" s="1" t="s">
        <v>364</v>
      </c>
      <c r="I134" s="1" t="s">
        <v>698</v>
      </c>
      <c r="J134" s="188"/>
      <c r="K134" s="1">
        <v>0</v>
      </c>
      <c r="L134" s="1">
        <v>0</v>
      </c>
      <c r="M134" s="1">
        <v>0</v>
      </c>
      <c r="N134" s="1">
        <v>0</v>
      </c>
      <c r="O134" s="1">
        <v>0</v>
      </c>
      <c r="P134" s="1">
        <v>0</v>
      </c>
      <c r="Q134" s="1">
        <v>0</v>
      </c>
      <c r="R134" s="1">
        <v>0</v>
      </c>
      <c r="S134" s="1">
        <v>0</v>
      </c>
      <c r="T134" s="1">
        <v>0</v>
      </c>
      <c r="U134" s="1">
        <v>0</v>
      </c>
      <c r="V134" s="1">
        <v>0</v>
      </c>
      <c r="W134" s="1">
        <v>0</v>
      </c>
      <c r="X134" s="1">
        <v>0</v>
      </c>
      <c r="Y134" s="1">
        <v>0</v>
      </c>
      <c r="Z134" s="1">
        <v>0</v>
      </c>
      <c r="AA134" s="1">
        <v>1</v>
      </c>
    </row>
    <row r="135" spans="1:30" ht="18" customHeight="1">
      <c r="A135" s="17">
        <v>121</v>
      </c>
      <c r="B135" s="255" t="s">
        <v>689</v>
      </c>
      <c r="C135" s="202" t="s">
        <v>690</v>
      </c>
      <c r="D135" s="256">
        <v>44771</v>
      </c>
      <c r="E135" s="4">
        <v>44796</v>
      </c>
      <c r="F135" s="4">
        <v>44802</v>
      </c>
      <c r="G135" s="1">
        <f t="shared" si="21"/>
        <v>31</v>
      </c>
      <c r="H135" s="1" t="s">
        <v>366</v>
      </c>
      <c r="I135" s="202" t="s">
        <v>696</v>
      </c>
      <c r="J135" s="188"/>
      <c r="K135" s="1">
        <v>0</v>
      </c>
      <c r="L135" s="1">
        <v>1</v>
      </c>
      <c r="M135" s="1">
        <v>0</v>
      </c>
      <c r="N135" s="1">
        <v>0</v>
      </c>
      <c r="O135" s="1">
        <v>0</v>
      </c>
      <c r="P135" s="1">
        <v>0</v>
      </c>
      <c r="Q135" s="1">
        <v>0</v>
      </c>
      <c r="R135" s="1">
        <v>0</v>
      </c>
      <c r="S135" s="1">
        <v>1</v>
      </c>
      <c r="T135" s="1">
        <v>1</v>
      </c>
      <c r="U135" s="1">
        <v>1</v>
      </c>
      <c r="V135" s="1">
        <v>0</v>
      </c>
      <c r="W135" s="1">
        <v>1</v>
      </c>
      <c r="X135" s="1">
        <v>1</v>
      </c>
      <c r="Y135" s="1">
        <v>1</v>
      </c>
      <c r="Z135" s="1">
        <v>1</v>
      </c>
      <c r="AA135" s="1">
        <v>0</v>
      </c>
    </row>
    <row r="136" spans="1:30" ht="18" customHeight="1">
      <c r="A136" s="17">
        <v>122</v>
      </c>
      <c r="B136" s="255" t="s">
        <v>691</v>
      </c>
      <c r="C136" s="21" t="s">
        <v>692</v>
      </c>
      <c r="D136" s="256">
        <v>44768</v>
      </c>
      <c r="E136" s="4" t="s">
        <v>32</v>
      </c>
      <c r="F136" s="4">
        <v>44771</v>
      </c>
      <c r="G136" s="1">
        <f t="shared" si="21"/>
        <v>3</v>
      </c>
      <c r="H136" s="1" t="s">
        <v>364</v>
      </c>
      <c r="I136" s="1" t="s">
        <v>697</v>
      </c>
      <c r="J136" s="188"/>
      <c r="K136" s="1">
        <v>0</v>
      </c>
      <c r="L136" s="1">
        <v>0</v>
      </c>
      <c r="M136" s="1">
        <v>0</v>
      </c>
      <c r="N136" s="1">
        <v>0</v>
      </c>
      <c r="O136" s="1">
        <v>0</v>
      </c>
      <c r="P136" s="1">
        <v>0</v>
      </c>
      <c r="Q136" s="1">
        <v>0</v>
      </c>
      <c r="R136" s="1">
        <v>0</v>
      </c>
      <c r="S136" s="1">
        <v>0</v>
      </c>
      <c r="T136" s="1">
        <v>0</v>
      </c>
      <c r="U136" s="1">
        <v>0</v>
      </c>
      <c r="V136" s="1">
        <v>0</v>
      </c>
      <c r="W136" s="1">
        <v>0</v>
      </c>
      <c r="X136" s="1">
        <v>0</v>
      </c>
      <c r="Y136" s="1">
        <v>0</v>
      </c>
      <c r="Z136" s="1">
        <v>0</v>
      </c>
      <c r="AA136" s="1">
        <v>1</v>
      </c>
    </row>
    <row r="137" spans="1:30" ht="18" customHeight="1">
      <c r="A137" s="17">
        <v>123</v>
      </c>
      <c r="B137" s="255" t="s">
        <v>699</v>
      </c>
      <c r="C137" s="21" t="s">
        <v>700</v>
      </c>
      <c r="D137" s="4">
        <v>44701</v>
      </c>
      <c r="E137" s="4">
        <v>44796</v>
      </c>
      <c r="F137" s="4">
        <v>44803</v>
      </c>
      <c r="G137" s="1">
        <f t="shared" si="21"/>
        <v>102</v>
      </c>
      <c r="H137" s="1" t="s">
        <v>364</v>
      </c>
      <c r="I137" s="21" t="s">
        <v>701</v>
      </c>
      <c r="J137" s="276"/>
      <c r="K137" s="1">
        <v>0</v>
      </c>
      <c r="L137" s="1">
        <v>0</v>
      </c>
      <c r="M137" s="1">
        <v>0</v>
      </c>
      <c r="N137" s="1">
        <v>0</v>
      </c>
      <c r="O137" s="1">
        <v>0</v>
      </c>
      <c r="P137" s="1">
        <v>0</v>
      </c>
      <c r="Q137" s="1">
        <v>0</v>
      </c>
      <c r="R137" s="1">
        <v>0</v>
      </c>
      <c r="S137" s="1">
        <v>0</v>
      </c>
      <c r="T137" s="1">
        <v>0</v>
      </c>
      <c r="U137" s="1">
        <v>0</v>
      </c>
      <c r="V137" s="1">
        <v>0</v>
      </c>
      <c r="W137" s="1">
        <v>0</v>
      </c>
      <c r="X137" s="1">
        <v>0</v>
      </c>
      <c r="Y137" s="1">
        <v>0</v>
      </c>
      <c r="Z137" s="1">
        <v>0</v>
      </c>
      <c r="AA137" s="1">
        <v>1</v>
      </c>
    </row>
    <row r="138" spans="1:30" ht="18" customHeight="1">
      <c r="A138" s="17">
        <v>124</v>
      </c>
      <c r="B138" s="8" t="s">
        <v>702</v>
      </c>
      <c r="C138" s="21" t="s">
        <v>703</v>
      </c>
      <c r="D138" s="4">
        <v>44708</v>
      </c>
      <c r="E138" s="4">
        <v>44727</v>
      </c>
      <c r="F138" s="4">
        <v>44803</v>
      </c>
      <c r="G138" s="1">
        <f t="shared" si="21"/>
        <v>95</v>
      </c>
      <c r="H138" s="1" t="s">
        <v>364</v>
      </c>
      <c r="I138" s="21" t="s">
        <v>704</v>
      </c>
      <c r="J138" s="276"/>
      <c r="K138" s="1">
        <v>0</v>
      </c>
      <c r="L138" s="1">
        <v>0</v>
      </c>
      <c r="M138" s="1">
        <v>0</v>
      </c>
      <c r="N138" s="1">
        <v>0</v>
      </c>
      <c r="O138" s="1">
        <v>0</v>
      </c>
      <c r="P138" s="1">
        <v>1</v>
      </c>
      <c r="Q138" s="1">
        <v>0</v>
      </c>
      <c r="R138" s="1">
        <v>0</v>
      </c>
      <c r="S138" s="1">
        <v>0</v>
      </c>
      <c r="T138" s="1">
        <v>0</v>
      </c>
      <c r="U138" s="1">
        <v>1</v>
      </c>
      <c r="V138" s="1">
        <v>0</v>
      </c>
      <c r="W138" s="1">
        <v>0</v>
      </c>
      <c r="X138" s="1">
        <v>0</v>
      </c>
      <c r="Y138" s="1">
        <v>0</v>
      </c>
      <c r="Z138" s="1">
        <v>0</v>
      </c>
      <c r="AA138" s="1">
        <v>0</v>
      </c>
    </row>
    <row r="139" spans="1:30" ht="18" customHeight="1">
      <c r="A139" s="17">
        <v>125</v>
      </c>
      <c r="B139" s="281" t="s">
        <v>705</v>
      </c>
      <c r="C139" s="277" t="s">
        <v>707</v>
      </c>
      <c r="D139" s="278">
        <v>44733</v>
      </c>
      <c r="E139" s="278" t="s">
        <v>32</v>
      </c>
      <c r="F139" s="278">
        <v>44803</v>
      </c>
      <c r="G139" s="277">
        <f t="shared" si="21"/>
        <v>70</v>
      </c>
      <c r="H139" s="277" t="s">
        <v>364</v>
      </c>
      <c r="I139" s="277" t="s">
        <v>706</v>
      </c>
      <c r="J139" s="279"/>
      <c r="K139" s="277"/>
      <c r="L139" s="277"/>
      <c r="M139" s="277"/>
      <c r="N139" s="277"/>
      <c r="O139" s="277"/>
      <c r="P139" s="277"/>
      <c r="Q139" s="277"/>
      <c r="R139" s="277"/>
      <c r="S139" s="277"/>
      <c r="T139" s="277"/>
      <c r="U139" s="277"/>
      <c r="V139" s="277"/>
      <c r="W139" s="277"/>
      <c r="X139" s="277"/>
      <c r="Y139" s="277"/>
      <c r="Z139" s="277"/>
      <c r="AA139" s="277"/>
      <c r="AB139" s="280" t="s">
        <v>714</v>
      </c>
      <c r="AC139" s="280"/>
      <c r="AD139" s="280"/>
    </row>
    <row r="140" spans="1:30" ht="18" customHeight="1">
      <c r="A140" s="17">
        <v>126</v>
      </c>
      <c r="B140" s="255" t="s">
        <v>708</v>
      </c>
      <c r="C140" s="21" t="s">
        <v>709</v>
      </c>
      <c r="D140" s="4">
        <v>44719</v>
      </c>
      <c r="E140" s="4">
        <v>44789</v>
      </c>
      <c r="F140" s="4">
        <v>44803</v>
      </c>
      <c r="G140" s="1">
        <f t="shared" si="21"/>
        <v>84</v>
      </c>
      <c r="H140" s="202" t="s">
        <v>364</v>
      </c>
      <c r="I140" s="21" t="s">
        <v>710</v>
      </c>
      <c r="J140" s="276"/>
      <c r="K140" s="1">
        <v>0</v>
      </c>
      <c r="L140" s="1">
        <v>0</v>
      </c>
      <c r="M140" s="1">
        <v>0</v>
      </c>
      <c r="N140" s="1">
        <v>0</v>
      </c>
      <c r="O140" s="1">
        <v>0</v>
      </c>
      <c r="P140" s="1">
        <v>1</v>
      </c>
      <c r="Q140" s="1">
        <v>0</v>
      </c>
      <c r="R140" s="1">
        <v>0</v>
      </c>
      <c r="S140" s="1">
        <v>1</v>
      </c>
      <c r="T140" s="1">
        <v>1</v>
      </c>
      <c r="U140" s="1">
        <v>1</v>
      </c>
      <c r="V140" s="1">
        <v>0</v>
      </c>
      <c r="W140" s="1">
        <v>0</v>
      </c>
      <c r="X140" s="1">
        <v>0</v>
      </c>
      <c r="Y140" s="1">
        <v>0</v>
      </c>
      <c r="Z140" s="1">
        <v>0</v>
      </c>
      <c r="AA140" s="1">
        <v>0</v>
      </c>
    </row>
    <row r="141" spans="1:30" ht="18" customHeight="1">
      <c r="A141" s="17">
        <v>127</v>
      </c>
      <c r="B141" s="282" t="s">
        <v>715</v>
      </c>
      <c r="C141" s="202" t="s">
        <v>716</v>
      </c>
      <c r="D141" s="4">
        <v>44712</v>
      </c>
      <c r="E141" s="4" t="s">
        <v>32</v>
      </c>
      <c r="F141" s="4">
        <v>44804</v>
      </c>
      <c r="G141" s="1">
        <f t="shared" si="21"/>
        <v>92</v>
      </c>
      <c r="H141" s="283" t="s">
        <v>364</v>
      </c>
      <c r="I141" s="258" t="s">
        <v>717</v>
      </c>
      <c r="J141" s="276"/>
      <c r="K141" s="1"/>
      <c r="L141" s="1"/>
      <c r="M141" s="1"/>
      <c r="N141" s="1"/>
      <c r="O141" s="1"/>
      <c r="P141" s="1"/>
      <c r="Q141" s="1"/>
      <c r="R141" s="1"/>
      <c r="S141" s="1"/>
      <c r="T141" s="1"/>
      <c r="U141" s="1"/>
      <c r="V141" s="1"/>
      <c r="W141" s="1"/>
      <c r="X141" s="1"/>
      <c r="Y141" s="1"/>
      <c r="Z141" s="1"/>
      <c r="AA141" s="1"/>
      <c r="AB141" t="s">
        <v>714</v>
      </c>
    </row>
    <row r="142" spans="1:30" ht="18" customHeight="1">
      <c r="A142" s="17">
        <v>128</v>
      </c>
      <c r="B142" s="282" t="s">
        <v>718</v>
      </c>
      <c r="C142" s="258" t="s">
        <v>719</v>
      </c>
      <c r="D142" s="4">
        <v>44714</v>
      </c>
      <c r="E142" s="4" t="s">
        <v>32</v>
      </c>
      <c r="F142" s="4">
        <v>44804</v>
      </c>
      <c r="G142" s="1">
        <f t="shared" si="21"/>
        <v>90</v>
      </c>
      <c r="H142" s="283" t="s">
        <v>364</v>
      </c>
      <c r="I142" s="258" t="s">
        <v>720</v>
      </c>
      <c r="J142" s="276"/>
      <c r="K142" s="1"/>
      <c r="L142" s="1"/>
      <c r="M142" s="1"/>
      <c r="N142" s="1"/>
      <c r="O142" s="1"/>
      <c r="P142" s="1"/>
      <c r="Q142" s="1"/>
      <c r="R142" s="1"/>
      <c r="S142" s="1"/>
      <c r="T142" s="1"/>
      <c r="U142" s="1"/>
      <c r="V142" s="1"/>
      <c r="W142" s="1"/>
      <c r="X142" s="1"/>
      <c r="Y142" s="1"/>
      <c r="Z142" s="1"/>
      <c r="AA142" s="1"/>
      <c r="AB142" t="s">
        <v>714</v>
      </c>
    </row>
    <row r="143" spans="1:30" ht="21" customHeight="1">
      <c r="A143" s="294" t="s">
        <v>239</v>
      </c>
      <c r="B143" s="295"/>
      <c r="C143" s="295"/>
      <c r="D143" s="295"/>
      <c r="E143" s="295"/>
      <c r="F143" s="295"/>
      <c r="G143" s="295"/>
      <c r="H143" s="295"/>
      <c r="I143" s="295"/>
      <c r="J143" s="296"/>
      <c r="K143" s="22">
        <f t="shared" ref="K143:AA143" si="22">SUM(K128:K142)</f>
        <v>2</v>
      </c>
      <c r="L143" s="22">
        <f t="shared" si="22"/>
        <v>1</v>
      </c>
      <c r="M143" s="22">
        <f t="shared" si="22"/>
        <v>0</v>
      </c>
      <c r="N143" s="22">
        <f t="shared" si="22"/>
        <v>1</v>
      </c>
      <c r="O143" s="22">
        <f t="shared" si="22"/>
        <v>1</v>
      </c>
      <c r="P143" s="22">
        <f t="shared" si="22"/>
        <v>2</v>
      </c>
      <c r="Q143" s="22">
        <f t="shared" si="22"/>
        <v>1</v>
      </c>
      <c r="R143" s="22">
        <f t="shared" si="22"/>
        <v>1</v>
      </c>
      <c r="S143" s="22">
        <f t="shared" si="22"/>
        <v>4</v>
      </c>
      <c r="T143" s="22">
        <f t="shared" si="22"/>
        <v>3</v>
      </c>
      <c r="U143" s="22">
        <f t="shared" si="22"/>
        <v>3</v>
      </c>
      <c r="V143" s="22">
        <f t="shared" si="22"/>
        <v>0</v>
      </c>
      <c r="W143" s="22">
        <f t="shared" si="22"/>
        <v>2</v>
      </c>
      <c r="X143" s="22">
        <f t="shared" si="22"/>
        <v>2</v>
      </c>
      <c r="Y143" s="22">
        <f t="shared" si="22"/>
        <v>2</v>
      </c>
      <c r="Z143" s="22">
        <f t="shared" si="22"/>
        <v>2</v>
      </c>
      <c r="AA143" s="22">
        <f t="shared" si="22"/>
        <v>7</v>
      </c>
    </row>
    <row r="144" spans="1:30" ht="23.25">
      <c r="A144" s="297" t="s">
        <v>251</v>
      </c>
      <c r="B144" s="298"/>
      <c r="C144" s="298"/>
      <c r="D144" s="298"/>
      <c r="E144" s="298"/>
      <c r="F144" s="298"/>
      <c r="G144" s="298"/>
      <c r="H144" s="298"/>
      <c r="I144" s="298"/>
      <c r="J144" s="298"/>
      <c r="K144" s="298"/>
      <c r="L144" s="298"/>
      <c r="M144" s="298"/>
      <c r="N144" s="298"/>
      <c r="O144" s="298"/>
      <c r="P144" s="298"/>
      <c r="Q144" s="298"/>
      <c r="R144" s="298"/>
      <c r="S144" s="298"/>
      <c r="T144" s="298"/>
      <c r="U144" s="298"/>
      <c r="V144" s="298"/>
      <c r="W144" s="298"/>
      <c r="X144" s="298"/>
      <c r="Y144" s="298"/>
      <c r="Z144" s="298"/>
      <c r="AA144" s="299"/>
    </row>
    <row r="145" spans="1:27" ht="18" customHeight="1">
      <c r="A145" s="25">
        <v>129</v>
      </c>
      <c r="B145" s="255" t="s">
        <v>732</v>
      </c>
      <c r="C145" s="21" t="s">
        <v>733</v>
      </c>
      <c r="D145" s="256">
        <v>44681</v>
      </c>
      <c r="E145" s="256">
        <v>44792</v>
      </c>
      <c r="F145" s="256">
        <v>44806</v>
      </c>
      <c r="G145" s="202">
        <f t="shared" ref="G145:G160" si="23">_xlfn.DAYS(F145,D145)</f>
        <v>125</v>
      </c>
      <c r="H145" s="202" t="s">
        <v>366</v>
      </c>
      <c r="I145" s="21" t="s">
        <v>734</v>
      </c>
      <c r="J145" s="275"/>
      <c r="K145" s="1">
        <v>0</v>
      </c>
      <c r="L145" s="1">
        <v>0</v>
      </c>
      <c r="M145" s="1">
        <v>0</v>
      </c>
      <c r="N145" s="1">
        <v>0</v>
      </c>
      <c r="O145" s="1">
        <v>0</v>
      </c>
      <c r="P145" s="1">
        <v>0</v>
      </c>
      <c r="Q145" s="1">
        <v>0</v>
      </c>
      <c r="R145" s="1">
        <v>0</v>
      </c>
      <c r="S145" s="1">
        <v>0</v>
      </c>
      <c r="T145" s="1">
        <v>0</v>
      </c>
      <c r="U145" s="1">
        <v>1</v>
      </c>
      <c r="V145" s="1">
        <v>0</v>
      </c>
      <c r="W145" s="1">
        <v>0</v>
      </c>
      <c r="X145" s="1">
        <v>0</v>
      </c>
      <c r="Y145" s="1">
        <v>1</v>
      </c>
      <c r="Z145" s="1">
        <v>0</v>
      </c>
      <c r="AA145" s="1">
        <v>0</v>
      </c>
    </row>
    <row r="146" spans="1:27" ht="18" customHeight="1">
      <c r="A146" s="25">
        <v>130</v>
      </c>
      <c r="B146" s="255" t="s">
        <v>738</v>
      </c>
      <c r="C146" s="21" t="s">
        <v>739</v>
      </c>
      <c r="D146" s="256">
        <v>44683</v>
      </c>
      <c r="E146" s="256">
        <v>44778</v>
      </c>
      <c r="F146" s="256">
        <v>44809</v>
      </c>
      <c r="G146" s="202">
        <f t="shared" si="23"/>
        <v>126</v>
      </c>
      <c r="H146" s="202" t="s">
        <v>366</v>
      </c>
      <c r="I146" s="21" t="s">
        <v>740</v>
      </c>
      <c r="J146" s="275"/>
      <c r="K146" s="1">
        <v>0</v>
      </c>
      <c r="L146" s="1">
        <v>0</v>
      </c>
      <c r="M146" s="1">
        <v>0</v>
      </c>
      <c r="N146" s="1">
        <v>0</v>
      </c>
      <c r="O146" s="1">
        <v>0</v>
      </c>
      <c r="P146" s="1">
        <v>0</v>
      </c>
      <c r="Q146" s="1">
        <v>0</v>
      </c>
      <c r="R146" s="1">
        <v>0</v>
      </c>
      <c r="S146" s="1">
        <v>1</v>
      </c>
      <c r="T146" s="1">
        <v>0</v>
      </c>
      <c r="U146" s="1">
        <v>1</v>
      </c>
      <c r="V146" s="1">
        <v>0</v>
      </c>
      <c r="W146" s="1">
        <v>0</v>
      </c>
      <c r="X146" s="1">
        <v>0</v>
      </c>
      <c r="Y146" s="1">
        <v>0</v>
      </c>
      <c r="Z146" s="1">
        <v>0</v>
      </c>
      <c r="AA146" s="1">
        <v>0</v>
      </c>
    </row>
    <row r="147" spans="1:27" ht="18" customHeight="1">
      <c r="A147" s="25">
        <v>132</v>
      </c>
      <c r="B147" s="255" t="s">
        <v>741</v>
      </c>
      <c r="C147" s="21" t="s">
        <v>742</v>
      </c>
      <c r="D147" s="256">
        <v>44774</v>
      </c>
      <c r="E147" s="256">
        <v>44797</v>
      </c>
      <c r="F147" s="256">
        <v>44809</v>
      </c>
      <c r="G147" s="202">
        <f t="shared" si="23"/>
        <v>35</v>
      </c>
      <c r="H147" s="202" t="s">
        <v>364</v>
      </c>
      <c r="I147" s="21" t="s">
        <v>743</v>
      </c>
      <c r="J147" s="275"/>
      <c r="K147" s="1">
        <v>0</v>
      </c>
      <c r="L147" s="1">
        <v>0</v>
      </c>
      <c r="M147" s="1">
        <v>1</v>
      </c>
      <c r="N147" s="1">
        <v>1</v>
      </c>
      <c r="O147" s="1">
        <v>0</v>
      </c>
      <c r="P147" s="1">
        <v>1</v>
      </c>
      <c r="Q147" s="1">
        <v>0</v>
      </c>
      <c r="R147" s="1">
        <v>0</v>
      </c>
      <c r="S147" s="1">
        <v>1</v>
      </c>
      <c r="T147" s="1">
        <v>1</v>
      </c>
      <c r="U147" s="1">
        <v>1</v>
      </c>
      <c r="V147" s="1">
        <v>0</v>
      </c>
      <c r="W147" s="1">
        <v>1</v>
      </c>
      <c r="X147" s="1">
        <v>0</v>
      </c>
      <c r="Y147" s="1">
        <v>1</v>
      </c>
      <c r="Z147" s="1">
        <v>0</v>
      </c>
      <c r="AA147" s="1">
        <v>0</v>
      </c>
    </row>
    <row r="148" spans="1:27" ht="18" customHeight="1">
      <c r="A148" s="25">
        <v>133</v>
      </c>
      <c r="B148" s="248" t="s">
        <v>450</v>
      </c>
      <c r="C148" s="206" t="s">
        <v>745</v>
      </c>
      <c r="D148" s="256">
        <v>44718</v>
      </c>
      <c r="E148" s="256">
        <v>44775</v>
      </c>
      <c r="F148" s="256">
        <v>44812</v>
      </c>
      <c r="G148" s="202">
        <f t="shared" si="23"/>
        <v>94</v>
      </c>
      <c r="H148" s="202" t="s">
        <v>364</v>
      </c>
      <c r="I148" s="189" t="s">
        <v>746</v>
      </c>
      <c r="J148" s="275"/>
      <c r="K148" s="1">
        <v>0</v>
      </c>
      <c r="L148" s="1">
        <v>0</v>
      </c>
      <c r="M148" s="1">
        <v>0</v>
      </c>
      <c r="N148" s="1">
        <v>0</v>
      </c>
      <c r="O148" s="1">
        <v>0</v>
      </c>
      <c r="P148" s="1">
        <v>0</v>
      </c>
      <c r="Q148" s="1">
        <v>0</v>
      </c>
      <c r="R148" s="1">
        <v>0</v>
      </c>
      <c r="S148" s="1">
        <v>0</v>
      </c>
      <c r="T148" s="1">
        <v>0</v>
      </c>
      <c r="U148" s="1">
        <v>0</v>
      </c>
      <c r="V148" s="1">
        <v>0</v>
      </c>
      <c r="W148" s="1">
        <v>0</v>
      </c>
      <c r="X148" s="1">
        <v>0</v>
      </c>
      <c r="Y148" s="1">
        <v>0</v>
      </c>
      <c r="Z148" s="1">
        <v>0</v>
      </c>
      <c r="AA148" s="1">
        <v>1</v>
      </c>
    </row>
    <row r="149" spans="1:27" ht="18" customHeight="1">
      <c r="A149" s="25">
        <v>134</v>
      </c>
      <c r="B149" s="10" t="s">
        <v>747</v>
      </c>
      <c r="C149" s="21" t="s">
        <v>748</v>
      </c>
      <c r="D149" s="256">
        <v>44650</v>
      </c>
      <c r="E149" s="256">
        <v>44725</v>
      </c>
      <c r="F149" s="256">
        <v>44816</v>
      </c>
      <c r="G149" s="202">
        <f t="shared" si="23"/>
        <v>166</v>
      </c>
      <c r="H149" s="202" t="s">
        <v>364</v>
      </c>
      <c r="I149" s="258" t="s">
        <v>749</v>
      </c>
      <c r="J149" s="275"/>
      <c r="K149" s="1">
        <v>0</v>
      </c>
      <c r="L149" s="1">
        <v>0</v>
      </c>
      <c r="M149" s="1">
        <v>0</v>
      </c>
      <c r="N149" s="1">
        <v>0</v>
      </c>
      <c r="O149" s="1">
        <v>0</v>
      </c>
      <c r="P149" s="1">
        <v>0</v>
      </c>
      <c r="Q149" s="1">
        <v>0</v>
      </c>
      <c r="R149" s="1">
        <v>0</v>
      </c>
      <c r="S149" s="1">
        <v>1</v>
      </c>
      <c r="T149" s="1">
        <v>0</v>
      </c>
      <c r="U149" s="1">
        <v>0</v>
      </c>
      <c r="V149" s="1">
        <v>0</v>
      </c>
      <c r="W149" s="1">
        <v>0</v>
      </c>
      <c r="X149" s="1">
        <v>0</v>
      </c>
      <c r="Y149" s="1">
        <v>0</v>
      </c>
      <c r="Z149" s="1">
        <v>0</v>
      </c>
      <c r="AA149" s="1">
        <v>0</v>
      </c>
    </row>
    <row r="150" spans="1:27" ht="18" customHeight="1">
      <c r="A150" s="25">
        <v>135</v>
      </c>
      <c r="B150" s="255" t="s">
        <v>750</v>
      </c>
      <c r="C150" s="21" t="s">
        <v>751</v>
      </c>
      <c r="D150" s="256">
        <v>44754</v>
      </c>
      <c r="E150" s="256">
        <v>44805</v>
      </c>
      <c r="F150" s="256">
        <v>44817</v>
      </c>
      <c r="G150" s="202">
        <f t="shared" si="23"/>
        <v>63</v>
      </c>
      <c r="H150" s="285" t="s">
        <v>364</v>
      </c>
      <c r="I150" s="258" t="s">
        <v>752</v>
      </c>
      <c r="J150" s="275"/>
      <c r="K150" s="1">
        <v>0</v>
      </c>
      <c r="L150" s="1">
        <v>0</v>
      </c>
      <c r="M150" s="1">
        <v>1</v>
      </c>
      <c r="N150" s="1">
        <v>0</v>
      </c>
      <c r="O150" s="1">
        <v>0</v>
      </c>
      <c r="P150" s="1">
        <v>0</v>
      </c>
      <c r="Q150" s="1">
        <v>0</v>
      </c>
      <c r="R150" s="1">
        <v>0</v>
      </c>
      <c r="S150" s="1">
        <v>0</v>
      </c>
      <c r="T150" s="1">
        <v>0</v>
      </c>
      <c r="U150" s="1">
        <v>1</v>
      </c>
      <c r="V150" s="1">
        <v>0</v>
      </c>
      <c r="W150" s="1">
        <v>0</v>
      </c>
      <c r="X150" s="1">
        <v>0</v>
      </c>
      <c r="Y150" s="1">
        <v>0</v>
      </c>
      <c r="Z150" s="1">
        <v>0</v>
      </c>
      <c r="AA150" s="1">
        <v>0</v>
      </c>
    </row>
    <row r="151" spans="1:27" ht="18" customHeight="1">
      <c r="A151" s="25">
        <v>137</v>
      </c>
      <c r="B151" s="248" t="s">
        <v>756</v>
      </c>
      <c r="C151" s="206" t="s">
        <v>757</v>
      </c>
      <c r="D151" s="256">
        <v>44740</v>
      </c>
      <c r="E151" s="256" t="s">
        <v>32</v>
      </c>
      <c r="F151" s="256">
        <v>44823</v>
      </c>
      <c r="G151" s="202">
        <f t="shared" si="23"/>
        <v>83</v>
      </c>
      <c r="H151" s="202" t="s">
        <v>364</v>
      </c>
      <c r="I151" s="206" t="s">
        <v>758</v>
      </c>
      <c r="J151" s="284"/>
      <c r="K151" s="1">
        <v>0</v>
      </c>
      <c r="L151" s="1">
        <v>0</v>
      </c>
      <c r="M151" s="1">
        <v>1</v>
      </c>
      <c r="N151" s="1">
        <v>0</v>
      </c>
      <c r="O151" s="1">
        <v>0</v>
      </c>
      <c r="P151" s="1">
        <v>0</v>
      </c>
      <c r="Q151" s="1">
        <v>0</v>
      </c>
      <c r="R151" s="1">
        <v>0</v>
      </c>
      <c r="S151" s="1">
        <v>0</v>
      </c>
      <c r="T151" s="1">
        <v>0</v>
      </c>
      <c r="U151" s="1">
        <v>0</v>
      </c>
      <c r="V151" s="1">
        <v>0</v>
      </c>
      <c r="W151" s="1">
        <v>0</v>
      </c>
      <c r="X151" s="1">
        <v>0</v>
      </c>
      <c r="Y151" s="1">
        <v>0</v>
      </c>
      <c r="Z151" s="1">
        <v>0</v>
      </c>
      <c r="AA151" s="1">
        <v>0</v>
      </c>
    </row>
    <row r="152" spans="1:27" ht="18" customHeight="1">
      <c r="A152" s="25">
        <v>138</v>
      </c>
      <c r="B152" s="282" t="s">
        <v>761</v>
      </c>
      <c r="C152" s="258" t="s">
        <v>762</v>
      </c>
      <c r="D152" s="256">
        <v>44796</v>
      </c>
      <c r="E152" s="256">
        <v>44819</v>
      </c>
      <c r="F152" s="256">
        <v>44824</v>
      </c>
      <c r="G152" s="202">
        <f t="shared" si="23"/>
        <v>28</v>
      </c>
      <c r="H152" s="202" t="s">
        <v>366</v>
      </c>
      <c r="I152" s="286" t="s">
        <v>763</v>
      </c>
      <c r="J152" s="284"/>
      <c r="K152" s="1">
        <v>0</v>
      </c>
      <c r="L152" s="1">
        <v>0</v>
      </c>
      <c r="M152" s="1">
        <v>0</v>
      </c>
      <c r="N152" s="1">
        <v>0</v>
      </c>
      <c r="O152" s="1">
        <v>0</v>
      </c>
      <c r="P152" s="1">
        <v>0</v>
      </c>
      <c r="Q152" s="1">
        <v>0</v>
      </c>
      <c r="R152" s="1">
        <v>0</v>
      </c>
      <c r="S152" s="1">
        <v>0</v>
      </c>
      <c r="T152" s="1">
        <v>1</v>
      </c>
      <c r="U152" s="1">
        <v>1</v>
      </c>
      <c r="V152" s="1">
        <v>1</v>
      </c>
      <c r="W152" s="1">
        <v>0</v>
      </c>
      <c r="X152" s="1">
        <v>0</v>
      </c>
      <c r="Y152" s="1">
        <v>1</v>
      </c>
      <c r="Z152" s="1">
        <v>0</v>
      </c>
      <c r="AA152" s="1">
        <v>0</v>
      </c>
    </row>
    <row r="153" spans="1:27" ht="18" customHeight="1">
      <c r="A153" s="25">
        <v>139</v>
      </c>
      <c r="B153" s="255" t="s">
        <v>759</v>
      </c>
      <c r="C153" s="21" t="s">
        <v>760</v>
      </c>
      <c r="D153" s="256">
        <v>44785</v>
      </c>
      <c r="E153" s="256">
        <v>44812</v>
      </c>
      <c r="F153" s="256">
        <v>44824</v>
      </c>
      <c r="G153" s="202">
        <f t="shared" si="23"/>
        <v>39</v>
      </c>
      <c r="H153" s="202" t="s">
        <v>364</v>
      </c>
      <c r="I153" s="286" t="s">
        <v>764</v>
      </c>
      <c r="J153" s="284"/>
      <c r="K153" s="1">
        <v>0</v>
      </c>
      <c r="L153" s="1">
        <v>0</v>
      </c>
      <c r="M153" s="1">
        <v>0</v>
      </c>
      <c r="N153" s="1">
        <v>0</v>
      </c>
      <c r="O153" s="1">
        <v>0</v>
      </c>
      <c r="P153" s="1">
        <v>1</v>
      </c>
      <c r="Q153" s="1">
        <v>0</v>
      </c>
      <c r="R153" s="1">
        <v>0</v>
      </c>
      <c r="S153" s="1">
        <v>0</v>
      </c>
      <c r="T153" s="1">
        <v>0</v>
      </c>
      <c r="U153" s="1">
        <v>0</v>
      </c>
      <c r="V153" s="1">
        <v>0</v>
      </c>
      <c r="W153" s="1">
        <v>0</v>
      </c>
      <c r="X153" s="1">
        <v>0</v>
      </c>
      <c r="Y153" s="1">
        <v>0</v>
      </c>
      <c r="Z153" s="1">
        <v>0</v>
      </c>
      <c r="AA153" s="1">
        <v>0</v>
      </c>
    </row>
    <row r="154" spans="1:27" ht="18" customHeight="1">
      <c r="A154" s="25">
        <v>140</v>
      </c>
      <c r="B154" s="255" t="s">
        <v>765</v>
      </c>
      <c r="C154" s="206" t="s">
        <v>766</v>
      </c>
      <c r="D154" s="256">
        <v>44705</v>
      </c>
      <c r="E154" s="256">
        <v>44809</v>
      </c>
      <c r="F154" s="256">
        <v>44826</v>
      </c>
      <c r="G154" s="202">
        <f t="shared" si="23"/>
        <v>121</v>
      </c>
      <c r="H154" s="202" t="s">
        <v>364</v>
      </c>
      <c r="I154" s="189" t="s">
        <v>767</v>
      </c>
      <c r="J154" s="284"/>
      <c r="K154" s="1">
        <v>0</v>
      </c>
      <c r="L154" s="1">
        <v>0</v>
      </c>
      <c r="M154" s="1">
        <v>1</v>
      </c>
      <c r="N154" s="1">
        <v>0</v>
      </c>
      <c r="O154" s="1">
        <v>1</v>
      </c>
      <c r="P154" s="1">
        <v>1</v>
      </c>
      <c r="Q154" s="1">
        <v>1</v>
      </c>
      <c r="R154" s="1">
        <v>0</v>
      </c>
      <c r="S154" s="1">
        <v>1</v>
      </c>
      <c r="T154" s="1">
        <v>1</v>
      </c>
      <c r="U154" s="1">
        <v>1</v>
      </c>
      <c r="V154" s="1">
        <v>1</v>
      </c>
      <c r="W154" s="1">
        <v>1</v>
      </c>
      <c r="X154" s="1">
        <v>1</v>
      </c>
      <c r="Y154" s="1">
        <v>1</v>
      </c>
      <c r="Z154" s="1">
        <v>1</v>
      </c>
      <c r="AA154" s="1">
        <v>1</v>
      </c>
    </row>
    <row r="155" spans="1:27" ht="18" customHeight="1">
      <c r="A155" s="25">
        <v>141</v>
      </c>
      <c r="B155" s="255" t="s">
        <v>770</v>
      </c>
      <c r="C155" s="21" t="s">
        <v>771</v>
      </c>
      <c r="D155" s="256">
        <v>44764</v>
      </c>
      <c r="E155" s="256">
        <v>44809</v>
      </c>
      <c r="F155" s="256">
        <v>44830</v>
      </c>
      <c r="G155" s="202">
        <f t="shared" si="23"/>
        <v>66</v>
      </c>
      <c r="H155" s="202" t="s">
        <v>364</v>
      </c>
      <c r="I155" s="291" t="s">
        <v>783</v>
      </c>
      <c r="J155" s="284"/>
      <c r="K155" s="1">
        <v>0</v>
      </c>
      <c r="L155" s="1">
        <v>0</v>
      </c>
      <c r="M155" s="1">
        <v>1</v>
      </c>
      <c r="N155" s="1">
        <v>0</v>
      </c>
      <c r="O155" s="1">
        <v>0</v>
      </c>
      <c r="P155" s="1">
        <v>0</v>
      </c>
      <c r="Q155" s="1">
        <v>0</v>
      </c>
      <c r="R155" s="1">
        <v>0</v>
      </c>
      <c r="S155" s="1">
        <v>0</v>
      </c>
      <c r="T155" s="1">
        <v>0</v>
      </c>
      <c r="U155" s="1">
        <v>0</v>
      </c>
      <c r="V155" s="1">
        <v>0</v>
      </c>
      <c r="W155" s="1">
        <v>0</v>
      </c>
      <c r="X155" s="1">
        <v>0</v>
      </c>
      <c r="Y155" s="1">
        <v>0</v>
      </c>
      <c r="Z155" s="1">
        <v>0</v>
      </c>
      <c r="AA155" s="1">
        <v>0</v>
      </c>
    </row>
    <row r="156" spans="1:27" ht="18" customHeight="1">
      <c r="A156" s="25">
        <v>142</v>
      </c>
      <c r="B156" s="255" t="s">
        <v>772</v>
      </c>
      <c r="C156" s="21" t="s">
        <v>773</v>
      </c>
      <c r="D156" s="265">
        <v>44720</v>
      </c>
      <c r="E156" s="256">
        <v>44799</v>
      </c>
      <c r="F156" s="256">
        <v>44831</v>
      </c>
      <c r="G156" s="202">
        <f t="shared" si="23"/>
        <v>111</v>
      </c>
      <c r="H156" s="202" t="s">
        <v>364</v>
      </c>
      <c r="I156" s="286" t="s">
        <v>784</v>
      </c>
      <c r="J156" s="284"/>
      <c r="K156" s="1">
        <v>1</v>
      </c>
      <c r="L156" s="1">
        <v>0</v>
      </c>
      <c r="M156" s="1">
        <v>1</v>
      </c>
      <c r="N156" s="1">
        <v>0</v>
      </c>
      <c r="O156" s="1">
        <v>0</v>
      </c>
      <c r="P156" s="1">
        <v>0</v>
      </c>
      <c r="Q156" s="1">
        <v>1</v>
      </c>
      <c r="R156" s="1">
        <v>0</v>
      </c>
      <c r="S156" s="1">
        <v>1</v>
      </c>
      <c r="T156" s="1">
        <v>0</v>
      </c>
      <c r="U156" s="1">
        <v>0</v>
      </c>
      <c r="V156" s="1">
        <v>0</v>
      </c>
      <c r="W156" s="1">
        <v>0</v>
      </c>
      <c r="X156" s="1">
        <v>0</v>
      </c>
      <c r="Y156" s="1">
        <v>0</v>
      </c>
      <c r="Z156" s="1">
        <v>0</v>
      </c>
      <c r="AA156" s="1">
        <v>0</v>
      </c>
    </row>
    <row r="157" spans="1:27" ht="18" customHeight="1">
      <c r="A157" s="25">
        <v>143</v>
      </c>
      <c r="B157" s="255" t="s">
        <v>774</v>
      </c>
      <c r="C157" s="21" t="s">
        <v>775</v>
      </c>
      <c r="D157" s="256">
        <v>44679</v>
      </c>
      <c r="E157" s="256">
        <v>44790</v>
      </c>
      <c r="F157" s="256">
        <v>44831</v>
      </c>
      <c r="G157" s="202">
        <f t="shared" si="23"/>
        <v>152</v>
      </c>
      <c r="H157" s="202" t="s">
        <v>366</v>
      </c>
      <c r="I157" s="286" t="s">
        <v>785</v>
      </c>
      <c r="J157" s="284"/>
      <c r="K157" s="1">
        <v>0</v>
      </c>
      <c r="L157" s="1">
        <v>0</v>
      </c>
      <c r="M157" s="1">
        <v>0</v>
      </c>
      <c r="N157" s="1">
        <v>1</v>
      </c>
      <c r="O157" s="1">
        <v>0</v>
      </c>
      <c r="P157" s="1">
        <v>0</v>
      </c>
      <c r="Q157" s="1">
        <v>0</v>
      </c>
      <c r="R157" s="1">
        <v>1</v>
      </c>
      <c r="S157" s="1">
        <v>1</v>
      </c>
      <c r="T157" s="1">
        <v>1</v>
      </c>
      <c r="U157" s="1">
        <v>0</v>
      </c>
      <c r="V157" s="1">
        <v>0</v>
      </c>
      <c r="W157" s="1">
        <v>1</v>
      </c>
      <c r="X157" s="1">
        <v>0</v>
      </c>
      <c r="Y157" s="1">
        <v>0</v>
      </c>
      <c r="Z157" s="1">
        <v>0</v>
      </c>
      <c r="AA157" s="1">
        <v>0</v>
      </c>
    </row>
    <row r="158" spans="1:27" ht="18" customHeight="1">
      <c r="A158" s="25">
        <v>144</v>
      </c>
      <c r="B158" s="255" t="s">
        <v>777</v>
      </c>
      <c r="C158" s="21" t="s">
        <v>778</v>
      </c>
      <c r="D158" s="256">
        <v>44725</v>
      </c>
      <c r="E158" s="256">
        <v>44790</v>
      </c>
      <c r="F158" s="256">
        <v>44832</v>
      </c>
      <c r="G158" s="202">
        <f t="shared" si="23"/>
        <v>107</v>
      </c>
      <c r="H158" s="202" t="s">
        <v>364</v>
      </c>
      <c r="I158" s="286" t="s">
        <v>786</v>
      </c>
      <c r="J158" s="284"/>
      <c r="K158" s="1">
        <v>0</v>
      </c>
      <c r="L158" s="1">
        <v>0</v>
      </c>
      <c r="M158" s="1">
        <v>0</v>
      </c>
      <c r="N158" s="1">
        <v>0</v>
      </c>
      <c r="O158" s="1">
        <v>0</v>
      </c>
      <c r="P158" s="1">
        <v>0</v>
      </c>
      <c r="Q158" s="1">
        <v>0</v>
      </c>
      <c r="R158" s="1">
        <v>0</v>
      </c>
      <c r="S158" s="1">
        <v>0</v>
      </c>
      <c r="T158" s="1">
        <v>0</v>
      </c>
      <c r="U158" s="1">
        <v>0</v>
      </c>
      <c r="V158" s="1">
        <v>0</v>
      </c>
      <c r="W158" s="1">
        <v>0</v>
      </c>
      <c r="X158" s="1">
        <v>0</v>
      </c>
      <c r="Y158" s="1">
        <v>0</v>
      </c>
      <c r="Z158" s="1">
        <v>0</v>
      </c>
      <c r="AA158" s="1">
        <v>1</v>
      </c>
    </row>
    <row r="159" spans="1:27" ht="18" customHeight="1">
      <c r="A159" s="25">
        <v>145</v>
      </c>
      <c r="B159" s="255" t="s">
        <v>559</v>
      </c>
      <c r="C159" s="21" t="s">
        <v>779</v>
      </c>
      <c r="D159" s="256">
        <v>44771</v>
      </c>
      <c r="E159" s="256">
        <v>44812</v>
      </c>
      <c r="F159" s="256">
        <v>44832</v>
      </c>
      <c r="G159" s="202">
        <f t="shared" si="23"/>
        <v>61</v>
      </c>
      <c r="H159" s="202" t="s">
        <v>364</v>
      </c>
      <c r="I159" s="286" t="s">
        <v>787</v>
      </c>
      <c r="J159" s="284"/>
      <c r="K159" s="1">
        <v>0</v>
      </c>
      <c r="L159" s="1">
        <v>0</v>
      </c>
      <c r="M159" s="1">
        <v>0</v>
      </c>
      <c r="N159" s="1">
        <v>0</v>
      </c>
      <c r="O159" s="1">
        <v>0</v>
      </c>
      <c r="P159" s="1">
        <v>1</v>
      </c>
      <c r="Q159" s="1">
        <v>0</v>
      </c>
      <c r="R159" s="1">
        <v>0</v>
      </c>
      <c r="S159" s="1">
        <v>1</v>
      </c>
      <c r="T159" s="1">
        <v>0</v>
      </c>
      <c r="U159" s="1">
        <v>1</v>
      </c>
      <c r="V159" s="1">
        <v>0</v>
      </c>
      <c r="W159" s="1">
        <v>0</v>
      </c>
      <c r="X159" s="1">
        <v>0</v>
      </c>
      <c r="Y159" s="1">
        <v>0</v>
      </c>
      <c r="Z159" s="1">
        <v>0</v>
      </c>
      <c r="AA159" s="1">
        <v>0</v>
      </c>
    </row>
    <row r="160" spans="1:27" ht="18" customHeight="1">
      <c r="A160" s="25">
        <v>146</v>
      </c>
      <c r="B160" s="290" t="s">
        <v>780</v>
      </c>
      <c r="C160" s="189" t="s">
        <v>781</v>
      </c>
      <c r="D160" s="256">
        <v>44701</v>
      </c>
      <c r="E160" s="256">
        <v>44811</v>
      </c>
      <c r="F160" s="256">
        <v>44833</v>
      </c>
      <c r="G160" s="202">
        <f t="shared" si="23"/>
        <v>132</v>
      </c>
      <c r="H160" s="202" t="s">
        <v>366</v>
      </c>
      <c r="I160" s="189" t="s">
        <v>782</v>
      </c>
      <c r="J160" s="284"/>
      <c r="K160" s="1">
        <v>1</v>
      </c>
      <c r="L160" s="1">
        <v>1</v>
      </c>
      <c r="M160" s="1">
        <v>0</v>
      </c>
      <c r="N160" s="1">
        <v>0</v>
      </c>
      <c r="O160" s="1">
        <v>1</v>
      </c>
      <c r="P160" s="1">
        <v>0</v>
      </c>
      <c r="Q160" s="1">
        <v>0</v>
      </c>
      <c r="R160" s="1">
        <v>0</v>
      </c>
      <c r="S160" s="1">
        <v>0</v>
      </c>
      <c r="T160" s="1">
        <v>0</v>
      </c>
      <c r="U160" s="1">
        <v>0</v>
      </c>
      <c r="V160" s="1">
        <v>0</v>
      </c>
      <c r="W160" s="1">
        <v>0</v>
      </c>
      <c r="X160" s="1">
        <v>0</v>
      </c>
      <c r="Y160" s="1">
        <v>0</v>
      </c>
      <c r="Z160" s="1">
        <v>0</v>
      </c>
      <c r="AA160" s="1">
        <v>0</v>
      </c>
    </row>
    <row r="161" spans="1:27" ht="21" customHeight="1">
      <c r="A161" s="294" t="s">
        <v>240</v>
      </c>
      <c r="B161" s="295"/>
      <c r="C161" s="295"/>
      <c r="D161" s="295"/>
      <c r="E161" s="295"/>
      <c r="F161" s="295"/>
      <c r="G161" s="295"/>
      <c r="H161" s="295"/>
      <c r="I161" s="295"/>
      <c r="J161" s="296"/>
      <c r="K161" s="22">
        <f t="shared" ref="K161:AA161" si="24">SUM(K145:K160)</f>
        <v>2</v>
      </c>
      <c r="L161" s="22">
        <f t="shared" si="24"/>
        <v>1</v>
      </c>
      <c r="M161" s="22">
        <f t="shared" si="24"/>
        <v>6</v>
      </c>
      <c r="N161" s="22">
        <f t="shared" si="24"/>
        <v>2</v>
      </c>
      <c r="O161" s="22">
        <f t="shared" si="24"/>
        <v>2</v>
      </c>
      <c r="P161" s="22">
        <f t="shared" si="24"/>
        <v>4</v>
      </c>
      <c r="Q161" s="22">
        <f t="shared" si="24"/>
        <v>2</v>
      </c>
      <c r="R161" s="22">
        <f t="shared" si="24"/>
        <v>1</v>
      </c>
      <c r="S161" s="22">
        <f t="shared" si="24"/>
        <v>7</v>
      </c>
      <c r="T161" s="22">
        <f t="shared" si="24"/>
        <v>4</v>
      </c>
      <c r="U161" s="22">
        <f t="shared" si="24"/>
        <v>7</v>
      </c>
      <c r="V161" s="22">
        <f t="shared" si="24"/>
        <v>2</v>
      </c>
      <c r="W161" s="22">
        <f t="shared" si="24"/>
        <v>3</v>
      </c>
      <c r="X161" s="22">
        <f t="shared" si="24"/>
        <v>1</v>
      </c>
      <c r="Y161" s="22">
        <f t="shared" si="24"/>
        <v>4</v>
      </c>
      <c r="Z161" s="22">
        <f t="shared" si="24"/>
        <v>1</v>
      </c>
      <c r="AA161" s="22">
        <f t="shared" si="24"/>
        <v>3</v>
      </c>
    </row>
    <row r="162" spans="1:27" ht="21" customHeight="1">
      <c r="A162" s="297" t="s">
        <v>252</v>
      </c>
      <c r="B162" s="298"/>
      <c r="C162" s="298"/>
      <c r="D162" s="298"/>
      <c r="E162" s="298"/>
      <c r="F162" s="298"/>
      <c r="G162" s="298"/>
      <c r="H162" s="298"/>
      <c r="I162" s="298"/>
      <c r="J162" s="298"/>
      <c r="K162" s="298"/>
      <c r="L162" s="298"/>
      <c r="M162" s="298"/>
      <c r="N162" s="298"/>
      <c r="O162" s="298"/>
      <c r="P162" s="298"/>
      <c r="Q162" s="298"/>
      <c r="R162" s="298"/>
      <c r="S162" s="298"/>
      <c r="T162" s="298"/>
      <c r="U162" s="298"/>
      <c r="V162" s="298"/>
      <c r="W162" s="298"/>
      <c r="X162" s="298"/>
      <c r="Y162" s="298"/>
      <c r="Z162" s="298"/>
      <c r="AA162" s="299"/>
    </row>
    <row r="163" spans="1:27" ht="18" customHeight="1">
      <c r="A163" s="25"/>
      <c r="B163" s="48"/>
      <c r="C163" s="1"/>
      <c r="D163" s="4"/>
      <c r="E163" s="4"/>
      <c r="F163" s="4"/>
      <c r="G163" s="1"/>
      <c r="H163" s="76"/>
      <c r="I163" s="302"/>
      <c r="J163" s="303"/>
      <c r="K163" s="1"/>
      <c r="L163" s="1"/>
      <c r="M163" s="1"/>
      <c r="N163" s="1"/>
      <c r="O163" s="1"/>
      <c r="P163" s="1"/>
      <c r="Q163" s="1"/>
      <c r="R163" s="1"/>
      <c r="S163" s="1"/>
      <c r="T163" s="1"/>
      <c r="U163" s="1"/>
      <c r="V163" s="1"/>
      <c r="W163" s="1"/>
      <c r="X163" s="1"/>
      <c r="Y163" s="1"/>
      <c r="Z163" s="1"/>
      <c r="AA163" s="1"/>
    </row>
    <row r="164" spans="1:27" ht="18" customHeight="1">
      <c r="A164" s="25"/>
      <c r="B164" s="48"/>
      <c r="C164" s="1"/>
      <c r="D164" s="4"/>
      <c r="E164" s="4"/>
      <c r="F164" s="4"/>
      <c r="G164" s="1"/>
      <c r="H164" s="76"/>
      <c r="I164" s="287"/>
      <c r="J164" s="288"/>
      <c r="K164" s="1"/>
      <c r="L164" s="1"/>
      <c r="M164" s="1"/>
      <c r="N164" s="1"/>
      <c r="O164" s="1"/>
      <c r="P164" s="1"/>
      <c r="Q164" s="1"/>
      <c r="R164" s="1"/>
      <c r="S164" s="1"/>
      <c r="T164" s="1"/>
      <c r="U164" s="1"/>
      <c r="V164" s="1"/>
      <c r="W164" s="1"/>
      <c r="X164" s="1"/>
      <c r="Y164" s="1"/>
      <c r="Z164" s="1"/>
      <c r="AA164" s="1"/>
    </row>
    <row r="165" spans="1:27" ht="18" customHeight="1">
      <c r="A165" s="25"/>
      <c r="B165" s="48"/>
      <c r="C165" s="1"/>
      <c r="D165" s="4"/>
      <c r="E165" s="4"/>
      <c r="F165" s="4"/>
      <c r="G165" s="1"/>
      <c r="H165" s="76"/>
      <c r="I165" s="287"/>
      <c r="J165" s="288"/>
      <c r="K165" s="1"/>
      <c r="L165" s="1"/>
      <c r="M165" s="1"/>
      <c r="N165" s="1"/>
      <c r="O165" s="1"/>
      <c r="P165" s="1"/>
      <c r="Q165" s="1"/>
      <c r="R165" s="1"/>
      <c r="S165" s="1"/>
      <c r="T165" s="1"/>
      <c r="U165" s="1"/>
      <c r="V165" s="1"/>
      <c r="W165" s="1"/>
      <c r="X165" s="1"/>
      <c r="Y165" s="1"/>
      <c r="Z165" s="1"/>
      <c r="AA165" s="1"/>
    </row>
    <row r="166" spans="1:27" ht="18" customHeight="1">
      <c r="A166" s="25"/>
      <c r="B166" s="48"/>
      <c r="C166" s="1"/>
      <c r="D166" s="4"/>
      <c r="E166" s="4"/>
      <c r="F166" s="4"/>
      <c r="G166" s="1"/>
      <c r="H166" s="76"/>
      <c r="I166" s="287"/>
      <c r="J166" s="288"/>
      <c r="K166" s="1"/>
      <c r="L166" s="1"/>
      <c r="M166" s="1"/>
      <c r="N166" s="1"/>
      <c r="O166" s="1"/>
      <c r="P166" s="1"/>
      <c r="Q166" s="1"/>
      <c r="R166" s="1"/>
      <c r="S166" s="1"/>
      <c r="T166" s="1"/>
      <c r="U166" s="1"/>
      <c r="V166" s="1"/>
      <c r="W166" s="1"/>
      <c r="X166" s="1"/>
      <c r="Y166" s="1"/>
      <c r="Z166" s="1"/>
      <c r="AA166" s="1"/>
    </row>
    <row r="167" spans="1:27" ht="18" customHeight="1">
      <c r="A167" s="25"/>
      <c r="B167" s="48"/>
      <c r="C167" s="1"/>
      <c r="D167" s="4"/>
      <c r="E167" s="4"/>
      <c r="F167" s="4"/>
      <c r="G167" s="1"/>
      <c r="H167" s="76"/>
      <c r="I167" s="287"/>
      <c r="J167" s="288"/>
      <c r="K167" s="1"/>
      <c r="L167" s="1"/>
      <c r="M167" s="1"/>
      <c r="N167" s="1"/>
      <c r="O167" s="1"/>
      <c r="P167" s="1"/>
      <c r="Q167" s="1"/>
      <c r="R167" s="1"/>
      <c r="S167" s="1"/>
      <c r="T167" s="1"/>
      <c r="U167" s="1"/>
      <c r="V167" s="1"/>
      <c r="W167" s="1"/>
      <c r="X167" s="1"/>
      <c r="Y167" s="1"/>
      <c r="Z167" s="1"/>
      <c r="AA167" s="1"/>
    </row>
    <row r="168" spans="1:27" ht="18" customHeight="1">
      <c r="A168" s="25"/>
      <c r="B168" s="48"/>
      <c r="C168" s="1"/>
      <c r="D168" s="4"/>
      <c r="E168" s="4"/>
      <c r="F168" s="4"/>
      <c r="G168" s="1"/>
      <c r="H168" s="76"/>
      <c r="I168" s="287"/>
      <c r="J168" s="288"/>
      <c r="K168" s="1"/>
      <c r="L168" s="1"/>
      <c r="M168" s="1"/>
      <c r="N168" s="1"/>
      <c r="O168" s="1"/>
      <c r="P168" s="1"/>
      <c r="Q168" s="1"/>
      <c r="R168" s="1"/>
      <c r="S168" s="1"/>
      <c r="T168" s="1"/>
      <c r="U168" s="1"/>
      <c r="V168" s="1"/>
      <c r="W168" s="1"/>
      <c r="X168" s="1"/>
      <c r="Y168" s="1"/>
      <c r="Z168" s="1"/>
      <c r="AA168" s="1"/>
    </row>
    <row r="169" spans="1:27" ht="18" customHeight="1">
      <c r="A169" s="25"/>
      <c r="B169" s="48"/>
      <c r="C169" s="1"/>
      <c r="D169" s="4"/>
      <c r="E169" s="4"/>
      <c r="F169" s="4"/>
      <c r="G169" s="1"/>
      <c r="H169" s="76"/>
      <c r="I169" s="287"/>
      <c r="J169" s="288"/>
      <c r="K169" s="1"/>
      <c r="L169" s="1"/>
      <c r="M169" s="1"/>
      <c r="N169" s="1"/>
      <c r="O169" s="1"/>
      <c r="P169" s="1"/>
      <c r="Q169" s="1"/>
      <c r="R169" s="1"/>
      <c r="S169" s="1"/>
      <c r="T169" s="1"/>
      <c r="U169" s="1"/>
      <c r="V169" s="1"/>
      <c r="W169" s="1"/>
      <c r="X169" s="1"/>
      <c r="Y169" s="1"/>
      <c r="Z169" s="1"/>
      <c r="AA169" s="1"/>
    </row>
    <row r="170" spans="1:27" ht="18" customHeight="1">
      <c r="A170" s="25"/>
      <c r="B170" s="48"/>
      <c r="C170" s="1"/>
      <c r="D170" s="4"/>
      <c r="E170" s="4"/>
      <c r="F170" s="4"/>
      <c r="G170" s="1"/>
      <c r="H170" s="76"/>
      <c r="I170" s="287"/>
      <c r="J170" s="288"/>
      <c r="K170" s="1"/>
      <c r="L170" s="1"/>
      <c r="M170" s="1"/>
      <c r="N170" s="1"/>
      <c r="O170" s="1"/>
      <c r="P170" s="1"/>
      <c r="Q170" s="1"/>
      <c r="R170" s="1"/>
      <c r="S170" s="1"/>
      <c r="T170" s="1"/>
      <c r="U170" s="1"/>
      <c r="V170" s="1"/>
      <c r="W170" s="1"/>
      <c r="X170" s="1"/>
      <c r="Y170" s="1"/>
      <c r="Z170" s="1"/>
      <c r="AA170" s="1"/>
    </row>
    <row r="171" spans="1:27" ht="18" customHeight="1">
      <c r="A171" s="25"/>
      <c r="B171" s="48"/>
      <c r="C171" s="1"/>
      <c r="D171" s="4"/>
      <c r="E171" s="4"/>
      <c r="F171" s="4"/>
      <c r="G171" s="1"/>
      <c r="H171" s="76"/>
      <c r="I171" s="287"/>
      <c r="J171" s="288"/>
      <c r="K171" s="1"/>
      <c r="L171" s="1"/>
      <c r="M171" s="1"/>
      <c r="N171" s="1"/>
      <c r="O171" s="1"/>
      <c r="P171" s="1"/>
      <c r="Q171" s="1"/>
      <c r="R171" s="1"/>
      <c r="S171" s="1"/>
      <c r="T171" s="1"/>
      <c r="U171" s="1"/>
      <c r="V171" s="1"/>
      <c r="W171" s="1"/>
      <c r="X171" s="1"/>
      <c r="Y171" s="1"/>
      <c r="Z171" s="1"/>
      <c r="AA171" s="1"/>
    </row>
    <row r="172" spans="1:27" ht="18" customHeight="1">
      <c r="A172" s="25"/>
      <c r="B172" s="48"/>
      <c r="C172" s="1"/>
      <c r="D172" s="4"/>
      <c r="E172" s="4"/>
      <c r="F172" s="4"/>
      <c r="G172" s="1"/>
      <c r="H172" s="76"/>
      <c r="I172" s="287"/>
      <c r="J172" s="288"/>
      <c r="K172" s="1"/>
      <c r="L172" s="1"/>
      <c r="M172" s="1"/>
      <c r="N172" s="1"/>
      <c r="O172" s="1"/>
      <c r="P172" s="1"/>
      <c r="Q172" s="1"/>
      <c r="R172" s="1"/>
      <c r="S172" s="1"/>
      <c r="T172" s="1"/>
      <c r="U172" s="1"/>
      <c r="V172" s="1"/>
      <c r="W172" s="1"/>
      <c r="X172" s="1"/>
      <c r="Y172" s="1"/>
      <c r="Z172" s="1"/>
      <c r="AA172" s="1"/>
    </row>
    <row r="173" spans="1:27" ht="18" customHeight="1">
      <c r="A173" s="25"/>
      <c r="B173" s="48"/>
      <c r="C173" s="1"/>
      <c r="D173" s="4"/>
      <c r="E173" s="4"/>
      <c r="F173" s="4"/>
      <c r="G173" s="1"/>
      <c r="H173" s="76"/>
      <c r="I173" s="287"/>
      <c r="J173" s="288"/>
      <c r="K173" s="1"/>
      <c r="L173" s="1"/>
      <c r="M173" s="1"/>
      <c r="N173" s="1"/>
      <c r="O173" s="1"/>
      <c r="P173" s="1"/>
      <c r="Q173" s="1"/>
      <c r="R173" s="1"/>
      <c r="S173" s="1"/>
      <c r="T173" s="1"/>
      <c r="U173" s="1"/>
      <c r="V173" s="1"/>
      <c r="W173" s="1"/>
      <c r="X173" s="1"/>
      <c r="Y173" s="1"/>
      <c r="Z173" s="1"/>
      <c r="AA173" s="1"/>
    </row>
    <row r="174" spans="1:27" ht="18" customHeight="1">
      <c r="A174" s="25"/>
      <c r="B174" s="48"/>
      <c r="C174" s="1"/>
      <c r="D174" s="4"/>
      <c r="E174" s="4"/>
      <c r="F174" s="4"/>
      <c r="G174" s="1"/>
      <c r="H174" s="76"/>
      <c r="I174" s="287"/>
      <c r="J174" s="288"/>
      <c r="K174" s="1"/>
      <c r="L174" s="1"/>
      <c r="M174" s="1"/>
      <c r="N174" s="1"/>
      <c r="O174" s="1"/>
      <c r="P174" s="1"/>
      <c r="Q174" s="1"/>
      <c r="R174" s="1"/>
      <c r="S174" s="1"/>
      <c r="T174" s="1"/>
      <c r="U174" s="1"/>
      <c r="V174" s="1"/>
      <c r="W174" s="1"/>
      <c r="X174" s="1"/>
      <c r="Y174" s="1"/>
      <c r="Z174" s="1"/>
      <c r="AA174" s="1"/>
    </row>
    <row r="175" spans="1:27" ht="18" customHeight="1">
      <c r="A175" s="25"/>
      <c r="B175" s="48"/>
      <c r="C175" s="1"/>
      <c r="D175" s="4"/>
      <c r="E175" s="4"/>
      <c r="F175" s="4"/>
      <c r="G175" s="1"/>
      <c r="H175" s="76"/>
      <c r="I175" s="287"/>
      <c r="J175" s="288"/>
      <c r="K175" s="1"/>
      <c r="L175" s="1"/>
      <c r="M175" s="1"/>
      <c r="N175" s="1"/>
      <c r="O175" s="1"/>
      <c r="P175" s="1"/>
      <c r="Q175" s="1"/>
      <c r="R175" s="1"/>
      <c r="S175" s="1"/>
      <c r="T175" s="1"/>
      <c r="U175" s="1"/>
      <c r="V175" s="1"/>
      <c r="W175" s="1"/>
      <c r="X175" s="1"/>
      <c r="Y175" s="1"/>
      <c r="Z175" s="1"/>
      <c r="AA175" s="1"/>
    </row>
    <row r="176" spans="1:27" ht="18" customHeight="1">
      <c r="A176" s="25"/>
      <c r="B176" s="48"/>
      <c r="C176" s="1"/>
      <c r="D176" s="4"/>
      <c r="E176" s="4"/>
      <c r="F176" s="4"/>
      <c r="G176" s="1"/>
      <c r="H176" s="76"/>
      <c r="I176" s="287"/>
      <c r="J176" s="288"/>
      <c r="K176" s="1"/>
      <c r="L176" s="1"/>
      <c r="M176" s="1"/>
      <c r="N176" s="1"/>
      <c r="O176" s="1"/>
      <c r="P176" s="1"/>
      <c r="Q176" s="1"/>
      <c r="R176" s="1"/>
      <c r="S176" s="1"/>
      <c r="T176" s="1"/>
      <c r="U176" s="1"/>
      <c r="V176" s="1"/>
      <c r="W176" s="1"/>
      <c r="X176" s="1"/>
      <c r="Y176" s="1"/>
      <c r="Z176" s="1"/>
      <c r="AA176" s="1"/>
    </row>
    <row r="177" spans="1:27" ht="18" customHeight="1">
      <c r="A177" s="25"/>
      <c r="B177" s="8"/>
      <c r="C177" s="1"/>
      <c r="D177" s="4"/>
      <c r="E177" s="4"/>
      <c r="F177" s="4"/>
      <c r="G177" s="1"/>
      <c r="H177" s="76"/>
      <c r="I177" s="304"/>
      <c r="J177" s="305"/>
      <c r="K177" s="1"/>
      <c r="L177" s="1"/>
      <c r="M177" s="1"/>
      <c r="N177" s="1"/>
      <c r="O177" s="1"/>
      <c r="P177" s="1"/>
      <c r="Q177" s="1"/>
      <c r="R177" s="1"/>
      <c r="S177" s="1"/>
      <c r="T177" s="1"/>
      <c r="U177" s="1"/>
      <c r="V177" s="1"/>
      <c r="W177" s="1"/>
      <c r="X177" s="1"/>
      <c r="Y177" s="1"/>
      <c r="Z177" s="1"/>
      <c r="AA177" s="1"/>
    </row>
    <row r="178" spans="1:27" ht="21" customHeight="1">
      <c r="A178" s="294" t="s">
        <v>241</v>
      </c>
      <c r="B178" s="295"/>
      <c r="C178" s="295"/>
      <c r="D178" s="295"/>
      <c r="E178" s="295"/>
      <c r="F178" s="295"/>
      <c r="G178" s="295"/>
      <c r="H178" s="295"/>
      <c r="I178" s="295"/>
      <c r="J178" s="296"/>
      <c r="K178" s="22">
        <f t="shared" ref="K178:AA178" si="25">SUM(K163:K177)</f>
        <v>0</v>
      </c>
      <c r="L178" s="22">
        <f t="shared" si="25"/>
        <v>0</v>
      </c>
      <c r="M178" s="22">
        <f t="shared" si="25"/>
        <v>0</v>
      </c>
      <c r="N178" s="22">
        <f t="shared" si="25"/>
        <v>0</v>
      </c>
      <c r="O178" s="22">
        <f t="shared" si="25"/>
        <v>0</v>
      </c>
      <c r="P178" s="22">
        <f t="shared" si="25"/>
        <v>0</v>
      </c>
      <c r="Q178" s="22">
        <f t="shared" si="25"/>
        <v>0</v>
      </c>
      <c r="R178" s="22">
        <f t="shared" si="25"/>
        <v>0</v>
      </c>
      <c r="S178" s="22">
        <f t="shared" si="25"/>
        <v>0</v>
      </c>
      <c r="T178" s="22">
        <f t="shared" si="25"/>
        <v>0</v>
      </c>
      <c r="U178" s="22">
        <f t="shared" si="25"/>
        <v>0</v>
      </c>
      <c r="V178" s="22">
        <f t="shared" si="25"/>
        <v>0</v>
      </c>
      <c r="W178" s="22">
        <f t="shared" si="25"/>
        <v>0</v>
      </c>
      <c r="X178" s="22">
        <f t="shared" si="25"/>
        <v>0</v>
      </c>
      <c r="Y178" s="22">
        <f t="shared" si="25"/>
        <v>0</v>
      </c>
      <c r="Z178" s="22">
        <f t="shared" si="25"/>
        <v>0</v>
      </c>
      <c r="AA178" s="22">
        <f t="shared" si="25"/>
        <v>0</v>
      </c>
    </row>
    <row r="179" spans="1:27" ht="23.25">
      <c r="A179" s="297" t="s">
        <v>253</v>
      </c>
      <c r="B179" s="298"/>
      <c r="C179" s="298"/>
      <c r="D179" s="298"/>
      <c r="E179" s="298"/>
      <c r="F179" s="298"/>
      <c r="G179" s="298"/>
      <c r="H179" s="298"/>
      <c r="I179" s="298"/>
      <c r="J179" s="298"/>
      <c r="K179" s="298"/>
      <c r="L179" s="298"/>
      <c r="M179" s="298"/>
      <c r="N179" s="298"/>
      <c r="O179" s="298"/>
      <c r="P179" s="298"/>
      <c r="Q179" s="298"/>
      <c r="R179" s="298"/>
      <c r="S179" s="298"/>
      <c r="T179" s="298"/>
      <c r="U179" s="298"/>
      <c r="V179" s="298"/>
      <c r="W179" s="298"/>
      <c r="X179" s="298"/>
      <c r="Y179" s="298"/>
      <c r="Z179" s="298"/>
      <c r="AA179" s="299"/>
    </row>
    <row r="180" spans="1:27" ht="18" customHeight="1">
      <c r="A180" s="25"/>
      <c r="B180" s="8"/>
      <c r="C180" s="1"/>
      <c r="D180" s="4"/>
      <c r="E180" s="4"/>
      <c r="F180" s="4"/>
      <c r="G180" s="1"/>
      <c r="H180" s="76"/>
      <c r="I180" s="302"/>
      <c r="J180" s="303"/>
      <c r="K180" s="1"/>
      <c r="L180" s="1"/>
      <c r="M180" s="1"/>
      <c r="N180" s="1"/>
      <c r="O180" s="1"/>
      <c r="P180" s="1"/>
      <c r="Q180" s="1"/>
      <c r="R180" s="1"/>
      <c r="S180" s="1"/>
      <c r="T180" s="1"/>
      <c r="U180" s="1"/>
      <c r="V180" s="1"/>
      <c r="W180" s="1"/>
      <c r="X180" s="1"/>
      <c r="Y180" s="1"/>
      <c r="Z180" s="1"/>
      <c r="AA180" s="1"/>
    </row>
    <row r="181" spans="1:27" ht="18" customHeight="1">
      <c r="A181" s="25"/>
      <c r="B181" s="10"/>
      <c r="C181" s="1"/>
      <c r="D181" s="4"/>
      <c r="E181" s="4"/>
      <c r="F181" s="4"/>
      <c r="G181" s="1"/>
      <c r="H181" s="76"/>
      <c r="I181" s="302"/>
      <c r="J181" s="303"/>
      <c r="K181" s="1"/>
      <c r="L181" s="1"/>
      <c r="M181" s="1"/>
      <c r="N181" s="1"/>
      <c r="O181" s="1"/>
      <c r="P181" s="1"/>
      <c r="Q181" s="1"/>
      <c r="R181" s="1"/>
      <c r="S181" s="1"/>
      <c r="T181" s="1"/>
      <c r="U181" s="1"/>
      <c r="V181" s="1"/>
      <c r="W181" s="1"/>
      <c r="X181" s="1"/>
      <c r="Y181" s="1"/>
      <c r="Z181" s="1"/>
      <c r="AA181" s="1"/>
    </row>
    <row r="182" spans="1:27" ht="21" customHeight="1">
      <c r="A182" s="294" t="s">
        <v>242</v>
      </c>
      <c r="B182" s="295"/>
      <c r="C182" s="295"/>
      <c r="D182" s="295"/>
      <c r="E182" s="295"/>
      <c r="F182" s="295"/>
      <c r="G182" s="295"/>
      <c r="H182" s="295"/>
      <c r="I182" s="295"/>
      <c r="J182" s="296"/>
      <c r="K182" s="22">
        <f t="shared" ref="K182:AA182" si="26">SUM(K180:K181)</f>
        <v>0</v>
      </c>
      <c r="L182" s="22">
        <f t="shared" si="26"/>
        <v>0</v>
      </c>
      <c r="M182" s="22">
        <f t="shared" si="26"/>
        <v>0</v>
      </c>
      <c r="N182" s="22">
        <f t="shared" si="26"/>
        <v>0</v>
      </c>
      <c r="O182" s="22">
        <f t="shared" si="26"/>
        <v>0</v>
      </c>
      <c r="P182" s="22">
        <f t="shared" si="26"/>
        <v>0</v>
      </c>
      <c r="Q182" s="22">
        <f t="shared" si="26"/>
        <v>0</v>
      </c>
      <c r="R182" s="22">
        <f t="shared" si="26"/>
        <v>0</v>
      </c>
      <c r="S182" s="22">
        <f t="shared" si="26"/>
        <v>0</v>
      </c>
      <c r="T182" s="22">
        <f t="shared" si="26"/>
        <v>0</v>
      </c>
      <c r="U182" s="22">
        <f t="shared" si="26"/>
        <v>0</v>
      </c>
      <c r="V182" s="22">
        <f t="shared" si="26"/>
        <v>0</v>
      </c>
      <c r="W182" s="22">
        <f t="shared" si="26"/>
        <v>0</v>
      </c>
      <c r="X182" s="22">
        <f t="shared" si="26"/>
        <v>0</v>
      </c>
      <c r="Y182" s="22">
        <f t="shared" si="26"/>
        <v>0</v>
      </c>
      <c r="Z182" s="22">
        <f t="shared" si="26"/>
        <v>0</v>
      </c>
      <c r="AA182" s="22">
        <f t="shared" si="26"/>
        <v>0</v>
      </c>
    </row>
    <row r="183" spans="1:27" ht="23.25">
      <c r="A183" s="297" t="s">
        <v>254</v>
      </c>
      <c r="B183" s="298"/>
      <c r="C183" s="298"/>
      <c r="D183" s="298"/>
      <c r="E183" s="298"/>
      <c r="F183" s="298"/>
      <c r="G183" s="298"/>
      <c r="H183" s="298"/>
      <c r="I183" s="298"/>
      <c r="J183" s="298"/>
      <c r="K183" s="298"/>
      <c r="L183" s="298"/>
      <c r="M183" s="298"/>
      <c r="N183" s="298"/>
      <c r="O183" s="298"/>
      <c r="P183" s="298"/>
      <c r="Q183" s="298"/>
      <c r="R183" s="298"/>
      <c r="S183" s="298"/>
      <c r="T183" s="298"/>
      <c r="U183" s="298"/>
      <c r="V183" s="298"/>
      <c r="W183" s="298"/>
      <c r="X183" s="298"/>
      <c r="Y183" s="298"/>
      <c r="Z183" s="298"/>
      <c r="AA183" s="299"/>
    </row>
    <row r="184" spans="1:27">
      <c r="A184" s="25"/>
      <c r="B184" s="8"/>
      <c r="C184" s="1"/>
      <c r="D184" s="4"/>
      <c r="E184" s="4"/>
      <c r="F184" s="4"/>
      <c r="G184" s="1"/>
      <c r="H184" s="76"/>
      <c r="I184" s="302"/>
      <c r="J184" s="303"/>
      <c r="K184" s="1"/>
      <c r="L184" s="1"/>
      <c r="M184" s="1"/>
      <c r="N184" s="1"/>
      <c r="O184" s="1"/>
      <c r="P184" s="1"/>
      <c r="Q184" s="1"/>
      <c r="R184" s="1"/>
      <c r="S184" s="1"/>
      <c r="T184" s="1"/>
      <c r="U184" s="1"/>
      <c r="V184" s="1"/>
      <c r="W184" s="1"/>
      <c r="X184" s="1"/>
      <c r="Y184" s="1"/>
      <c r="Z184" s="1"/>
      <c r="AA184" s="1"/>
    </row>
    <row r="185" spans="1:27">
      <c r="A185" s="25"/>
      <c r="B185" s="8"/>
      <c r="C185" s="1"/>
      <c r="D185" s="4"/>
      <c r="E185" s="4"/>
      <c r="F185" s="4"/>
      <c r="G185" s="1"/>
      <c r="H185" s="76"/>
      <c r="I185" s="319"/>
      <c r="J185" s="320"/>
      <c r="K185" s="1"/>
      <c r="L185" s="1"/>
      <c r="M185" s="1"/>
      <c r="N185" s="1"/>
      <c r="O185" s="1"/>
      <c r="P185" s="1"/>
      <c r="Q185" s="1"/>
      <c r="R185" s="1"/>
      <c r="S185" s="1"/>
      <c r="T185" s="1"/>
      <c r="U185" s="1"/>
      <c r="V185" s="1"/>
      <c r="W185" s="1"/>
      <c r="X185" s="1"/>
      <c r="Y185" s="1"/>
      <c r="Z185" s="1"/>
      <c r="AA185" s="1"/>
    </row>
    <row r="186" spans="1:27" ht="18.95" customHeight="1">
      <c r="A186" s="294" t="s">
        <v>243</v>
      </c>
      <c r="B186" s="295"/>
      <c r="C186" s="295"/>
      <c r="D186" s="295"/>
      <c r="E186" s="295"/>
      <c r="F186" s="295"/>
      <c r="G186" s="295"/>
      <c r="H186" s="295"/>
      <c r="I186" s="295"/>
      <c r="J186" s="296"/>
      <c r="K186" s="22">
        <f t="shared" ref="K186:AA186" si="27">SUM(K184:K185)</f>
        <v>0</v>
      </c>
      <c r="L186" s="22">
        <f t="shared" si="27"/>
        <v>0</v>
      </c>
      <c r="M186" s="22">
        <f t="shared" si="27"/>
        <v>0</v>
      </c>
      <c r="N186" s="22">
        <f t="shared" si="27"/>
        <v>0</v>
      </c>
      <c r="O186" s="22">
        <f t="shared" si="27"/>
        <v>0</v>
      </c>
      <c r="P186" s="22">
        <f t="shared" si="27"/>
        <v>0</v>
      </c>
      <c r="Q186" s="22">
        <f t="shared" si="27"/>
        <v>0</v>
      </c>
      <c r="R186" s="22">
        <f t="shared" si="27"/>
        <v>0</v>
      </c>
      <c r="S186" s="22">
        <f t="shared" si="27"/>
        <v>0</v>
      </c>
      <c r="T186" s="22">
        <f t="shared" si="27"/>
        <v>0</v>
      </c>
      <c r="U186" s="22">
        <f t="shared" si="27"/>
        <v>0</v>
      </c>
      <c r="V186" s="22">
        <f t="shared" si="27"/>
        <v>0</v>
      </c>
      <c r="W186" s="22">
        <f t="shared" si="27"/>
        <v>0</v>
      </c>
      <c r="X186" s="22">
        <f t="shared" si="27"/>
        <v>0</v>
      </c>
      <c r="Y186" s="22">
        <f t="shared" si="27"/>
        <v>0</v>
      </c>
      <c r="Z186" s="22">
        <f t="shared" si="27"/>
        <v>0</v>
      </c>
      <c r="AA186" s="22">
        <f t="shared" si="27"/>
        <v>0</v>
      </c>
    </row>
  </sheetData>
  <mergeCells count="98">
    <mergeCell ref="I11:J11"/>
    <mergeCell ref="A127:AA127"/>
    <mergeCell ref="I29:J29"/>
    <mergeCell ref="I42:J42"/>
    <mergeCell ref="I58:J58"/>
    <mergeCell ref="I59:J59"/>
    <mergeCell ref="I39:J39"/>
    <mergeCell ref="I40:J40"/>
    <mergeCell ref="I43:J43"/>
    <mergeCell ref="I44:J44"/>
    <mergeCell ref="I45:J45"/>
    <mergeCell ref="I50:J50"/>
    <mergeCell ref="I61:J61"/>
    <mergeCell ref="A75:J75"/>
    <mergeCell ref="I48:J48"/>
    <mergeCell ref="I49:J49"/>
    <mergeCell ref="I63:J63"/>
    <mergeCell ref="I62:J62"/>
    <mergeCell ref="I54:J54"/>
    <mergeCell ref="I52:J52"/>
    <mergeCell ref="I53:J53"/>
    <mergeCell ref="I51:J51"/>
    <mergeCell ref="I46:J46"/>
    <mergeCell ref="I47:J47"/>
    <mergeCell ref="I57:J57"/>
    <mergeCell ref="I60:J60"/>
    <mergeCell ref="A182:J182"/>
    <mergeCell ref="A144:AA144"/>
    <mergeCell ref="A143:J143"/>
    <mergeCell ref="A95:J95"/>
    <mergeCell ref="I78:J78"/>
    <mergeCell ref="A162:AA162"/>
    <mergeCell ref="I181:J181"/>
    <mergeCell ref="I180:J180"/>
    <mergeCell ref="A179:AA179"/>
    <mergeCell ref="I23:J23"/>
    <mergeCell ref="I24:J24"/>
    <mergeCell ref="I26:J26"/>
    <mergeCell ref="I41:J41"/>
    <mergeCell ref="A31:J31"/>
    <mergeCell ref="I36:J36"/>
    <mergeCell ref="I37:J37"/>
    <mergeCell ref="I38:J38"/>
    <mergeCell ref="I34:J34"/>
    <mergeCell ref="I35:J35"/>
    <mergeCell ref="I21:J21"/>
    <mergeCell ref="A13:J13"/>
    <mergeCell ref="A14:AA14"/>
    <mergeCell ref="I22:J22"/>
    <mergeCell ref="I15:J15"/>
    <mergeCell ref="A3:AA3"/>
    <mergeCell ref="I33:J33"/>
    <mergeCell ref="I4:J4"/>
    <mergeCell ref="I8:J8"/>
    <mergeCell ref="I10:J10"/>
    <mergeCell ref="I12:J12"/>
    <mergeCell ref="I16:J16"/>
    <mergeCell ref="I17:J17"/>
    <mergeCell ref="I18:J18"/>
    <mergeCell ref="I19:J19"/>
    <mergeCell ref="I20:J20"/>
    <mergeCell ref="I25:J25"/>
    <mergeCell ref="I6:J6"/>
    <mergeCell ref="I27:J27"/>
    <mergeCell ref="I28:J28"/>
    <mergeCell ref="I9:J9"/>
    <mergeCell ref="I7:J7"/>
    <mergeCell ref="I163:J163"/>
    <mergeCell ref="I177:J177"/>
    <mergeCell ref="A5:AA5"/>
    <mergeCell ref="A32:AA32"/>
    <mergeCell ref="A56:AA56"/>
    <mergeCell ref="A55:J55"/>
    <mergeCell ref="I74:J74"/>
    <mergeCell ref="I64:J64"/>
    <mergeCell ref="I65:J65"/>
    <mergeCell ref="I66:J66"/>
    <mergeCell ref="I67:J67"/>
    <mergeCell ref="I68:J68"/>
    <mergeCell ref="I69:J69"/>
    <mergeCell ref="I70:J70"/>
    <mergeCell ref="I30:J30"/>
    <mergeCell ref="I71:J71"/>
    <mergeCell ref="A186:J186"/>
    <mergeCell ref="A183:AA183"/>
    <mergeCell ref="A178:J178"/>
    <mergeCell ref="A161:J161"/>
    <mergeCell ref="I72:J72"/>
    <mergeCell ref="I73:J73"/>
    <mergeCell ref="I184:J184"/>
    <mergeCell ref="I185:J185"/>
    <mergeCell ref="I112:J112"/>
    <mergeCell ref="A76:AA76"/>
    <mergeCell ref="A126:J126"/>
    <mergeCell ref="I77:J77"/>
    <mergeCell ref="A96:AA96"/>
    <mergeCell ref="A114:AA114"/>
    <mergeCell ref="A113:J113"/>
  </mergeCells>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22"/>
  <sheetViews>
    <sheetView tabSelected="1" zoomScale="80" zoomScaleNormal="80" workbookViewId="0">
      <selection activeCell="P30" sqref="P30"/>
    </sheetView>
  </sheetViews>
  <sheetFormatPr defaultColWidth="11" defaultRowHeight="15.75"/>
  <cols>
    <col min="3" max="3" width="61" customWidth="1"/>
    <col min="4" max="5" width="10.875" customWidth="1"/>
    <col min="6" max="6" width="11.5" bestFit="1" customWidth="1"/>
    <col min="12" max="15" width="10.875" customWidth="1"/>
    <col min="16" max="16" width="11.625" bestFit="1" customWidth="1"/>
  </cols>
  <sheetData>
    <row r="2" spans="2:16" ht="21">
      <c r="B2" s="324" t="s">
        <v>57</v>
      </c>
      <c r="C2" s="324"/>
      <c r="D2" s="324"/>
      <c r="E2" s="324"/>
      <c r="F2" s="324"/>
      <c r="G2" s="324"/>
      <c r="H2" s="324"/>
      <c r="I2" s="324"/>
      <c r="J2" s="324"/>
      <c r="K2" s="324"/>
      <c r="L2" s="324"/>
      <c r="M2" s="324"/>
      <c r="N2" s="324"/>
      <c r="O2" s="324"/>
      <c r="P2" s="324"/>
    </row>
    <row r="3" spans="2:16">
      <c r="B3" s="36" t="s">
        <v>29</v>
      </c>
      <c r="C3" s="36" t="s">
        <v>5</v>
      </c>
      <c r="D3" s="36" t="s">
        <v>38</v>
      </c>
      <c r="E3" s="36" t="s">
        <v>37</v>
      </c>
      <c r="F3" s="36" t="s">
        <v>35</v>
      </c>
      <c r="G3" s="36" t="s">
        <v>41</v>
      </c>
      <c r="H3" s="36" t="s">
        <v>33</v>
      </c>
      <c r="I3" s="36" t="s">
        <v>34</v>
      </c>
      <c r="J3" s="36" t="s">
        <v>36</v>
      </c>
      <c r="K3" s="36" t="s">
        <v>39</v>
      </c>
      <c r="L3" s="36" t="s">
        <v>42</v>
      </c>
      <c r="M3" s="36" t="s">
        <v>43</v>
      </c>
      <c r="N3" s="36" t="s">
        <v>44</v>
      </c>
      <c r="O3" s="36" t="s">
        <v>45</v>
      </c>
      <c r="P3" s="36" t="s">
        <v>46</v>
      </c>
    </row>
    <row r="4" spans="2:16">
      <c r="B4" s="325" t="s">
        <v>59</v>
      </c>
      <c r="C4" s="327"/>
      <c r="D4" s="35">
        <v>7</v>
      </c>
      <c r="E4" s="35">
        <v>16</v>
      </c>
      <c r="F4" s="35">
        <v>22</v>
      </c>
      <c r="G4" s="35">
        <v>18</v>
      </c>
      <c r="H4" s="35">
        <v>18</v>
      </c>
      <c r="I4" s="35">
        <v>15</v>
      </c>
      <c r="J4" s="35">
        <v>11</v>
      </c>
      <c r="K4" s="42">
        <v>13</v>
      </c>
      <c r="L4" s="42"/>
      <c r="M4" s="42"/>
      <c r="N4" s="42"/>
      <c r="O4" s="50"/>
      <c r="P4" s="35">
        <f t="shared" ref="P4:P21" si="0">SUM(D4:O4)</f>
        <v>120</v>
      </c>
    </row>
    <row r="5" spans="2:16" ht="21">
      <c r="B5" s="20">
        <v>1</v>
      </c>
      <c r="C5" s="24" t="s">
        <v>562</v>
      </c>
      <c r="D5" s="30">
        <f>+'Detalle Reorganización '!K13</f>
        <v>0</v>
      </c>
      <c r="E5" s="30">
        <f>C1</f>
        <v>0</v>
      </c>
      <c r="F5" s="30">
        <f>+'Detalle Reorganización '!K55</f>
        <v>1</v>
      </c>
      <c r="G5" s="30">
        <f>'Detalle Reorganización '!K75</f>
        <v>0</v>
      </c>
      <c r="H5" s="30">
        <f>'Detalle Reorganización '!K95</f>
        <v>1</v>
      </c>
      <c r="I5" s="30">
        <f>'Detalle Reorganización '!K113</f>
        <v>0</v>
      </c>
      <c r="J5" s="30">
        <f>'Detalle Reorganización '!K126</f>
        <v>1</v>
      </c>
      <c r="K5" s="30">
        <f>'Detalle Reorganización '!K143</f>
        <v>2</v>
      </c>
      <c r="L5" s="30">
        <f>'Detalle Reorganización '!K161</f>
        <v>2</v>
      </c>
      <c r="M5" s="30"/>
      <c r="N5" s="43"/>
      <c r="O5" s="30"/>
      <c r="P5" s="33">
        <f t="shared" si="0"/>
        <v>7</v>
      </c>
    </row>
    <row r="6" spans="2:16" ht="21">
      <c r="B6" s="20">
        <f>(B5+1)</f>
        <v>2</v>
      </c>
      <c r="C6" s="24" t="s">
        <v>7</v>
      </c>
      <c r="D6" s="71">
        <f>+'Detalle Reorganización '!L13</f>
        <v>0</v>
      </c>
      <c r="E6" s="71">
        <f>+'Detalle Reorganización '!L31</f>
        <v>0</v>
      </c>
      <c r="F6" s="73">
        <f>+'Detalle Reorganización '!L55</f>
        <v>0</v>
      </c>
      <c r="G6" s="74">
        <f>+'Detalle Reorganización '!L75</f>
        <v>2</v>
      </c>
      <c r="H6" s="59">
        <f>'Detalle Reorganización '!L95</f>
        <v>2</v>
      </c>
      <c r="I6" s="79">
        <f>'Detalle Reorganización '!L113</f>
        <v>1</v>
      </c>
      <c r="J6" s="269">
        <f>'Detalle Reorganización '!L126</f>
        <v>0</v>
      </c>
      <c r="K6" s="63">
        <f>'Detalle Reorganización '!L143</f>
        <v>1</v>
      </c>
      <c r="L6" s="63">
        <f>'Detalle Reorganización '!L161</f>
        <v>1</v>
      </c>
      <c r="M6" s="64"/>
      <c r="N6" s="64"/>
      <c r="O6" s="65"/>
      <c r="P6" s="33">
        <f t="shared" si="0"/>
        <v>7</v>
      </c>
    </row>
    <row r="7" spans="2:16" ht="21">
      <c r="B7" s="20">
        <f t="shared" ref="B7:B21" si="1">(B6+1)</f>
        <v>3</v>
      </c>
      <c r="C7" s="24" t="s">
        <v>563</v>
      </c>
      <c r="D7" s="71">
        <f>+'Detalle Reorganización '!M13</f>
        <v>2</v>
      </c>
      <c r="E7" s="71">
        <f>+'Detalle Reorganización '!M31</f>
        <v>1</v>
      </c>
      <c r="F7" s="73">
        <f>+'Detalle Reorganización '!M55</f>
        <v>2</v>
      </c>
      <c r="G7" s="74">
        <f>+'Detalle Reorganización '!M75</f>
        <v>1</v>
      </c>
      <c r="H7" s="59">
        <f>'Detalle Reorganización '!M95</f>
        <v>6</v>
      </c>
      <c r="I7" s="79">
        <f>'Detalle Reorganización '!M113</f>
        <v>3</v>
      </c>
      <c r="J7" s="269">
        <f>'Detalle Reorganización '!M126</f>
        <v>0</v>
      </c>
      <c r="K7" s="63">
        <f>'Detalle Reorganización '!M143</f>
        <v>0</v>
      </c>
      <c r="L7" s="63">
        <f>'Detalle Reorganización '!M161</f>
        <v>6</v>
      </c>
      <c r="M7" s="64"/>
      <c r="N7" s="64"/>
      <c r="O7" s="65"/>
      <c r="P7" s="33">
        <f t="shared" si="0"/>
        <v>21</v>
      </c>
    </row>
    <row r="8" spans="2:16" ht="21">
      <c r="B8" s="20">
        <f t="shared" si="1"/>
        <v>4</v>
      </c>
      <c r="C8" s="24" t="s">
        <v>564</v>
      </c>
      <c r="D8" s="71">
        <f>+'Detalle Reorganización '!N13</f>
        <v>0</v>
      </c>
      <c r="E8" s="71">
        <f>+'Detalle Reorganización '!N31</f>
        <v>0</v>
      </c>
      <c r="F8" s="73">
        <f>+'Detalle Reorganización '!N55</f>
        <v>0</v>
      </c>
      <c r="G8" s="74">
        <f>+'Detalle Reorganización '!N75</f>
        <v>1</v>
      </c>
      <c r="H8" s="59">
        <f>'Detalle Reorganización '!N95</f>
        <v>0</v>
      </c>
      <c r="I8" s="79">
        <f>'Detalle Reorganización '!N113</f>
        <v>0</v>
      </c>
      <c r="J8" s="269">
        <f>'Detalle Reorganización '!K129</f>
        <v>1</v>
      </c>
      <c r="K8" s="63">
        <f>'Detalle Reorganización '!N143</f>
        <v>1</v>
      </c>
      <c r="L8" s="63">
        <f>'Detalle Reorganización '!N161</f>
        <v>2</v>
      </c>
      <c r="M8" s="64"/>
      <c r="N8" s="64"/>
      <c r="O8" s="65"/>
      <c r="P8" s="33">
        <f t="shared" si="0"/>
        <v>5</v>
      </c>
    </row>
    <row r="9" spans="2:16" ht="21">
      <c r="B9" s="20">
        <f t="shared" si="1"/>
        <v>5</v>
      </c>
      <c r="C9" s="24" t="s">
        <v>565</v>
      </c>
      <c r="D9" s="71">
        <f>+'Detalle Reorganización '!O13</f>
        <v>1</v>
      </c>
      <c r="E9" s="71">
        <f>+'Detalle Reorganización '!O31</f>
        <v>6</v>
      </c>
      <c r="F9" s="73">
        <f>+'Detalle Reorganización '!O55</f>
        <v>0</v>
      </c>
      <c r="G9" s="74">
        <f>+'Detalle Reorganización '!O75</f>
        <v>2</v>
      </c>
      <c r="H9" s="59">
        <f>'Detalle Reorganización '!O95</f>
        <v>0</v>
      </c>
      <c r="I9" s="79">
        <f>'Detalle Reorganización '!O113</f>
        <v>0</v>
      </c>
      <c r="J9" s="269">
        <f>'Detalle Reorganización '!O126</f>
        <v>0</v>
      </c>
      <c r="K9" s="63">
        <f>'Detalle Reorganización '!O143</f>
        <v>1</v>
      </c>
      <c r="L9" s="63">
        <f>'Detalle Reorganización '!O161</f>
        <v>2</v>
      </c>
      <c r="M9" s="64"/>
      <c r="N9" s="64"/>
      <c r="O9" s="65"/>
      <c r="P9" s="33">
        <f t="shared" si="0"/>
        <v>12</v>
      </c>
    </row>
    <row r="10" spans="2:16" ht="21">
      <c r="B10" s="20">
        <f t="shared" si="1"/>
        <v>6</v>
      </c>
      <c r="C10" s="24" t="s">
        <v>566</v>
      </c>
      <c r="D10" s="71">
        <f>+'Detalle Reorganización '!P13</f>
        <v>1</v>
      </c>
      <c r="E10" s="71">
        <f>+'Detalle Reorganización '!P31</f>
        <v>3</v>
      </c>
      <c r="F10" s="73">
        <f>+'Detalle Reorganización '!P55</f>
        <v>3</v>
      </c>
      <c r="G10" s="74">
        <f>+'Detalle Reorganización '!P75</f>
        <v>2</v>
      </c>
      <c r="H10" s="59">
        <f>'Detalle Reorganización '!P95</f>
        <v>4</v>
      </c>
      <c r="I10" s="79">
        <f>'Detalle Reorganización '!P113</f>
        <v>4</v>
      </c>
      <c r="J10" s="269">
        <f>'Detalle Reorganización '!P126</f>
        <v>1</v>
      </c>
      <c r="K10" s="63">
        <f>'Detalle Reorganización '!P143</f>
        <v>2</v>
      </c>
      <c r="L10" s="63">
        <f>'Detalle Reorganización '!P161</f>
        <v>4</v>
      </c>
      <c r="M10" s="64"/>
      <c r="N10" s="64"/>
      <c r="O10" s="65"/>
      <c r="P10" s="33">
        <f t="shared" si="0"/>
        <v>24</v>
      </c>
    </row>
    <row r="11" spans="2:16" ht="21">
      <c r="B11" s="20">
        <f t="shared" si="1"/>
        <v>7</v>
      </c>
      <c r="C11" s="24" t="s">
        <v>567</v>
      </c>
      <c r="D11" s="71">
        <f>+'Detalle Reorganización '!Q13</f>
        <v>0</v>
      </c>
      <c r="E11" s="71">
        <f>+'Detalle Reorganización '!Q31</f>
        <v>0</v>
      </c>
      <c r="F11" s="73">
        <f>+'Detalle Reorganización '!Q55</f>
        <v>2</v>
      </c>
      <c r="G11" s="74">
        <f>+'Detalle Reorganización '!Q75</f>
        <v>1</v>
      </c>
      <c r="H11" s="59">
        <f>'Detalle Reorganización '!Q95</f>
        <v>1</v>
      </c>
      <c r="I11" s="79">
        <f>'Detalle Reorganización '!Q113</f>
        <v>1</v>
      </c>
      <c r="J11" s="63">
        <f>'Detalle Reorganización '!Q126</f>
        <v>2</v>
      </c>
      <c r="K11" s="63">
        <f>'Detalle Reorganización '!Q143</f>
        <v>1</v>
      </c>
      <c r="L11" s="63">
        <f>'Detalle Reorganización '!Q161</f>
        <v>2</v>
      </c>
      <c r="M11" s="64"/>
      <c r="N11" s="64"/>
      <c r="O11" s="65"/>
      <c r="P11" s="33">
        <f t="shared" si="0"/>
        <v>10</v>
      </c>
    </row>
    <row r="12" spans="2:16" ht="21">
      <c r="B12" s="20">
        <f t="shared" si="1"/>
        <v>8</v>
      </c>
      <c r="C12" s="24" t="s">
        <v>568</v>
      </c>
      <c r="D12" s="71">
        <f>+'Detalle Reorganización '!R13</f>
        <v>0</v>
      </c>
      <c r="E12" s="71">
        <f>+'Detalle Reorganización '!R31</f>
        <v>2</v>
      </c>
      <c r="F12" s="73">
        <f>+'Detalle Reorganización '!R55</f>
        <v>2</v>
      </c>
      <c r="G12" s="74">
        <f>+'Detalle Reorganización '!R75</f>
        <v>1</v>
      </c>
      <c r="H12" s="59">
        <f>'Detalle Reorganización '!R95</f>
        <v>0</v>
      </c>
      <c r="I12" s="79">
        <f>'Detalle Reorganización '!R113</f>
        <v>1</v>
      </c>
      <c r="J12" s="63">
        <f>'Detalle Reorganización '!R126</f>
        <v>1</v>
      </c>
      <c r="K12" s="63">
        <f>'Detalle Reorganización '!R143</f>
        <v>1</v>
      </c>
      <c r="L12" s="63">
        <f>'Detalle Reorganización '!R161</f>
        <v>1</v>
      </c>
      <c r="M12" s="64"/>
      <c r="N12" s="64"/>
      <c r="O12" s="65"/>
      <c r="P12" s="33">
        <f t="shared" si="0"/>
        <v>9</v>
      </c>
    </row>
    <row r="13" spans="2:16" ht="21">
      <c r="B13" s="20">
        <f t="shared" si="1"/>
        <v>9</v>
      </c>
      <c r="C13" s="24" t="s">
        <v>569</v>
      </c>
      <c r="D13" s="71">
        <f>+'Detalle Reorganización '!S13</f>
        <v>1</v>
      </c>
      <c r="E13" s="71">
        <f>+'Detalle Reorganización '!S31</f>
        <v>1</v>
      </c>
      <c r="F13" s="73">
        <f>+'Detalle Reorganización '!S55</f>
        <v>5</v>
      </c>
      <c r="G13" s="74">
        <f>+'Detalle Reorganización '!S75</f>
        <v>2</v>
      </c>
      <c r="H13" s="59">
        <f>'Detalle Reorganización '!S95</f>
        <v>4</v>
      </c>
      <c r="I13" s="79">
        <f>'Detalle Reorganización '!S113</f>
        <v>2</v>
      </c>
      <c r="J13" s="63">
        <f>'Detalle Reorganización '!S126</f>
        <v>2</v>
      </c>
      <c r="K13" s="63">
        <f>'Detalle Reorganización '!S143</f>
        <v>4</v>
      </c>
      <c r="L13" s="63">
        <f>'Detalle Reorganización '!S161</f>
        <v>7</v>
      </c>
      <c r="M13" s="64"/>
      <c r="N13" s="64"/>
      <c r="O13" s="65"/>
      <c r="P13" s="33">
        <f t="shared" si="0"/>
        <v>28</v>
      </c>
    </row>
    <row r="14" spans="2:16" ht="21">
      <c r="B14" s="20">
        <f t="shared" si="1"/>
        <v>10</v>
      </c>
      <c r="C14" s="24" t="s">
        <v>575</v>
      </c>
      <c r="D14" s="71">
        <f>+'Detalle Reorganización '!T13</f>
        <v>0</v>
      </c>
      <c r="E14" s="71">
        <f>+'Detalle Reorganización '!T31</f>
        <v>3</v>
      </c>
      <c r="F14" s="73">
        <f>+'Detalle Reorganización '!T55</f>
        <v>1</v>
      </c>
      <c r="G14" s="74">
        <f>+'Detalle Reorganización '!T75</f>
        <v>4</v>
      </c>
      <c r="H14" s="59">
        <f>'Detalle Reorganización '!T95</f>
        <v>3</v>
      </c>
      <c r="I14" s="79">
        <f>'Detalle Reorganización '!T113</f>
        <v>3</v>
      </c>
      <c r="J14" s="63">
        <f>'Detalle Reorganización '!T126</f>
        <v>2</v>
      </c>
      <c r="K14" s="63">
        <f>'Detalle Reorganización '!T143</f>
        <v>3</v>
      </c>
      <c r="L14" s="63">
        <f>'Detalle Reorganización '!T161</f>
        <v>4</v>
      </c>
      <c r="M14" s="64"/>
      <c r="N14" s="64"/>
      <c r="O14" s="65"/>
      <c r="P14" s="33">
        <f t="shared" si="0"/>
        <v>23</v>
      </c>
    </row>
    <row r="15" spans="2:16" ht="21">
      <c r="B15" s="20">
        <f t="shared" si="1"/>
        <v>11</v>
      </c>
      <c r="C15" s="24" t="s">
        <v>570</v>
      </c>
      <c r="D15" s="71">
        <f>+'Detalle Reorganización '!U13</f>
        <v>3</v>
      </c>
      <c r="E15" s="71">
        <f>+'Detalle Reorganización '!U31</f>
        <v>5</v>
      </c>
      <c r="F15" s="73">
        <f>+'Detalle Reorganización '!U55</f>
        <v>5</v>
      </c>
      <c r="G15" s="74">
        <f>+'Detalle Reorganización '!U75</f>
        <v>3</v>
      </c>
      <c r="H15" s="59">
        <f>'Detalle Reorganización '!U95</f>
        <v>2</v>
      </c>
      <c r="I15" s="79">
        <f>'Detalle Reorganización '!U113</f>
        <v>3</v>
      </c>
      <c r="J15" s="63">
        <f>'Detalle Reorganización '!U126</f>
        <v>2</v>
      </c>
      <c r="K15" s="63">
        <f>'Detalle Reorganización '!U143</f>
        <v>3</v>
      </c>
      <c r="L15" s="63">
        <f>'Detalle Reorganización '!U161</f>
        <v>7</v>
      </c>
      <c r="M15" s="64"/>
      <c r="N15" s="64"/>
      <c r="O15" s="65"/>
      <c r="P15" s="33">
        <f t="shared" si="0"/>
        <v>33</v>
      </c>
    </row>
    <row r="16" spans="2:16" ht="24.95" customHeight="1">
      <c r="B16" s="20">
        <f t="shared" si="1"/>
        <v>12</v>
      </c>
      <c r="C16" s="24" t="s">
        <v>571</v>
      </c>
      <c r="D16" s="71">
        <f>+'Detalle Reorganización '!V13</f>
        <v>0</v>
      </c>
      <c r="E16" s="71">
        <f>+'Detalle Reorganización '!V31</f>
        <v>1</v>
      </c>
      <c r="F16" s="73">
        <f>+'Detalle Reorganización '!V55</f>
        <v>0</v>
      </c>
      <c r="G16" s="74">
        <f>+'Detalle Reorganización '!V75</f>
        <v>0</v>
      </c>
      <c r="H16" s="59">
        <f>'Detalle Reorganización '!V95</f>
        <v>0</v>
      </c>
      <c r="I16" s="79">
        <f>'Detalle Reorganización '!V113</f>
        <v>0</v>
      </c>
      <c r="J16" s="63">
        <f>'Detalle Reorganización '!V126</f>
        <v>0</v>
      </c>
      <c r="K16" s="63">
        <f>'Detalle Reorganización '!V143</f>
        <v>0</v>
      </c>
      <c r="L16" s="63">
        <f>'Detalle Reorganización '!V161</f>
        <v>2</v>
      </c>
      <c r="M16" s="64"/>
      <c r="N16" s="64"/>
      <c r="O16" s="65"/>
      <c r="P16" s="33">
        <f t="shared" si="0"/>
        <v>3</v>
      </c>
    </row>
    <row r="17" spans="2:16" ht="21">
      <c r="B17" s="20">
        <f t="shared" si="1"/>
        <v>13</v>
      </c>
      <c r="C17" s="24" t="s">
        <v>8</v>
      </c>
      <c r="D17" s="71">
        <f>+'Detalle Reorganización '!W13</f>
        <v>1</v>
      </c>
      <c r="E17" s="71">
        <f>+'Detalle Reorganización '!W31</f>
        <v>1</v>
      </c>
      <c r="F17" s="73">
        <f>+'Detalle Reorganización '!W55</f>
        <v>2</v>
      </c>
      <c r="G17" s="74">
        <f>+'Detalle Reorganización '!W75</f>
        <v>4</v>
      </c>
      <c r="H17" s="59">
        <f>'Detalle Reorganización '!W95</f>
        <v>2</v>
      </c>
      <c r="I17" s="79">
        <f>'Detalle Reorganización '!W113</f>
        <v>1</v>
      </c>
      <c r="J17" s="63">
        <f>'Detalle Reorganización '!W126</f>
        <v>1</v>
      </c>
      <c r="K17" s="63">
        <f>'Detalle Reorganización '!W143</f>
        <v>2</v>
      </c>
      <c r="L17" s="63">
        <f>'Detalle Reorganización '!W161</f>
        <v>3</v>
      </c>
      <c r="M17" s="64"/>
      <c r="N17" s="64"/>
      <c r="O17" s="65"/>
      <c r="P17" s="33">
        <f t="shared" si="0"/>
        <v>17</v>
      </c>
    </row>
    <row r="18" spans="2:16" ht="21">
      <c r="B18" s="20">
        <f t="shared" si="1"/>
        <v>14</v>
      </c>
      <c r="C18" s="24" t="s">
        <v>9</v>
      </c>
      <c r="D18" s="71">
        <f>+'Detalle Reorganización '!X13</f>
        <v>1</v>
      </c>
      <c r="E18" s="71">
        <f>+'Detalle Reorganización '!X31</f>
        <v>1</v>
      </c>
      <c r="F18" s="73">
        <f>+'Detalle Reorganización '!X55</f>
        <v>0</v>
      </c>
      <c r="G18" s="74">
        <f>+'Detalle Reorganización '!X75</f>
        <v>1</v>
      </c>
      <c r="H18" s="59">
        <f>'Detalle Reorganización '!X95</f>
        <v>1</v>
      </c>
      <c r="I18" s="79">
        <f>'Detalle Reorganización '!X113</f>
        <v>0</v>
      </c>
      <c r="J18" s="63">
        <f>'Detalle Reorganización '!X126</f>
        <v>0</v>
      </c>
      <c r="K18" s="63">
        <f>'Detalle Reorganización '!X143</f>
        <v>2</v>
      </c>
      <c r="L18" s="63">
        <f>'Detalle Reorganización '!X161</f>
        <v>1</v>
      </c>
      <c r="M18" s="64"/>
      <c r="N18" s="64"/>
      <c r="O18" s="65"/>
      <c r="P18" s="33">
        <f t="shared" si="0"/>
        <v>7</v>
      </c>
    </row>
    <row r="19" spans="2:16" ht="21">
      <c r="B19" s="20">
        <f t="shared" si="1"/>
        <v>15</v>
      </c>
      <c r="C19" s="24" t="s">
        <v>572</v>
      </c>
      <c r="D19" s="71">
        <f>+'Detalle Reorganización '!Y13</f>
        <v>1</v>
      </c>
      <c r="E19" s="71">
        <f>+'Detalle Reorganización '!Y31</f>
        <v>2</v>
      </c>
      <c r="F19" s="73">
        <f>+'Detalle Reorganización '!Y55</f>
        <v>4</v>
      </c>
      <c r="G19" s="74">
        <f>+'Detalle Reorganización '!Y75</f>
        <v>2</v>
      </c>
      <c r="H19" s="59">
        <f>'Detalle Reorganización '!Y95</f>
        <v>2</v>
      </c>
      <c r="I19" s="79">
        <f>'Detalle Reorganización '!Y113</f>
        <v>3</v>
      </c>
      <c r="J19" s="63">
        <f>'Detalle Reorganización '!Y126</f>
        <v>1</v>
      </c>
      <c r="K19" s="63">
        <f>'Detalle Reorganización '!Y143</f>
        <v>2</v>
      </c>
      <c r="L19" s="63">
        <f>'Detalle Reorganización '!Y161</f>
        <v>4</v>
      </c>
      <c r="M19" s="64"/>
      <c r="N19" s="64"/>
      <c r="O19" s="65"/>
      <c r="P19" s="33">
        <f t="shared" si="0"/>
        <v>21</v>
      </c>
    </row>
    <row r="20" spans="2:16" ht="21">
      <c r="B20" s="20">
        <f t="shared" si="1"/>
        <v>16</v>
      </c>
      <c r="C20" s="24" t="s">
        <v>573</v>
      </c>
      <c r="D20" s="71">
        <f>+'Detalle Reorganización '!Z13</f>
        <v>0</v>
      </c>
      <c r="E20" s="71">
        <f>+'Detalle Reorganización '!Z31</f>
        <v>2</v>
      </c>
      <c r="F20" s="73">
        <f>+'Detalle Reorganización '!Z55</f>
        <v>1</v>
      </c>
      <c r="G20" s="74">
        <f>+'Detalle Reorganización '!Z75</f>
        <v>1</v>
      </c>
      <c r="H20" s="59">
        <f>'Detalle Reorganización '!Z95</f>
        <v>2</v>
      </c>
      <c r="I20" s="79">
        <f>'Detalle Reorganización '!Z113</f>
        <v>1</v>
      </c>
      <c r="J20" s="63">
        <f>'Detalle Reorganización '!Z126</f>
        <v>0</v>
      </c>
      <c r="K20" s="63">
        <f>'Detalle Reorganización '!Z143</f>
        <v>2</v>
      </c>
      <c r="L20" s="63">
        <f>'Detalle Reorganización '!Z161</f>
        <v>1</v>
      </c>
      <c r="M20" s="64"/>
      <c r="N20" s="64"/>
      <c r="O20" s="65"/>
      <c r="P20" s="33">
        <f t="shared" si="0"/>
        <v>10</v>
      </c>
    </row>
    <row r="21" spans="2:16" ht="21">
      <c r="B21" s="20">
        <f t="shared" si="1"/>
        <v>17</v>
      </c>
      <c r="C21" s="24" t="s">
        <v>574</v>
      </c>
      <c r="D21" s="71">
        <f>+'Detalle Reorganización '!AA13</f>
        <v>4</v>
      </c>
      <c r="E21" s="71">
        <f>+'Detalle Reorganización '!AA31</f>
        <v>7</v>
      </c>
      <c r="F21" s="73">
        <f>+'Detalle Reorganización '!AA55</f>
        <v>11</v>
      </c>
      <c r="G21" s="74">
        <f>+'Detalle Reorganización '!AA75</f>
        <v>10</v>
      </c>
      <c r="H21" s="59">
        <f>'Detalle Reorganización '!AA95</f>
        <v>6</v>
      </c>
      <c r="I21" s="79">
        <f>'Detalle Reorganización '!AA113</f>
        <v>7</v>
      </c>
      <c r="J21" s="63">
        <f>'Detalle Reorganización '!AA126</f>
        <v>5</v>
      </c>
      <c r="K21" s="63">
        <f>'Detalle Reorganización '!AA143</f>
        <v>7</v>
      </c>
      <c r="L21" s="63">
        <f>'Detalle Reorganización '!AA161</f>
        <v>3</v>
      </c>
      <c r="M21" s="64"/>
      <c r="N21" s="64"/>
      <c r="O21" s="65"/>
      <c r="P21" s="33">
        <f t="shared" si="0"/>
        <v>60</v>
      </c>
    </row>
    <row r="22" spans="2:16" ht="21">
      <c r="B22" s="325" t="s">
        <v>46</v>
      </c>
      <c r="C22" s="326"/>
      <c r="D22" s="33">
        <f>SUM(D5:D21)</f>
        <v>15</v>
      </c>
      <c r="E22" s="33">
        <f>SUM(E5:E21)</f>
        <v>35</v>
      </c>
      <c r="F22" s="33">
        <f>SUM(F5:F21)</f>
        <v>39</v>
      </c>
      <c r="G22" s="33">
        <f t="shared" ref="G22:O22" si="2">SUM(G5:G21)</f>
        <v>37</v>
      </c>
      <c r="H22" s="33">
        <f>SUM(H5:H21)</f>
        <v>36</v>
      </c>
      <c r="I22" s="33">
        <f t="shared" si="2"/>
        <v>30</v>
      </c>
      <c r="J22" s="33">
        <f>SUM(J5:J21)</f>
        <v>19</v>
      </c>
      <c r="K22" s="33">
        <f t="shared" si="2"/>
        <v>34</v>
      </c>
      <c r="L22" s="33">
        <f t="shared" si="2"/>
        <v>52</v>
      </c>
      <c r="M22" s="33">
        <f t="shared" si="2"/>
        <v>0</v>
      </c>
      <c r="N22" s="33">
        <f>SUM(N5:N21)</f>
        <v>0</v>
      </c>
      <c r="O22" s="33">
        <f t="shared" si="2"/>
        <v>0</v>
      </c>
      <c r="P22" s="34"/>
    </row>
  </sheetData>
  <mergeCells count="3">
    <mergeCell ref="B2:P2"/>
    <mergeCell ref="B22:C22"/>
    <mergeCell ref="B4:C4"/>
  </mergeCells>
  <pageMargins left="0.7" right="0.7" top="1.3149999999999999" bottom="0.75" header="0.3" footer="0.3"/>
  <pageSetup paperSize="9" scale="9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0"/>
  <sheetViews>
    <sheetView topLeftCell="J45" zoomScale="90" zoomScaleNormal="90" zoomScalePageLayoutView="75" workbookViewId="0">
      <selection activeCell="F78" sqref="F78"/>
    </sheetView>
  </sheetViews>
  <sheetFormatPr defaultColWidth="11" defaultRowHeight="15.75"/>
  <cols>
    <col min="2" max="2" width="25.375" style="9" customWidth="1"/>
    <col min="3" max="3" width="24" bestFit="1" customWidth="1"/>
    <col min="4" max="4" width="14.5" customWidth="1"/>
    <col min="5" max="5" width="13.375" customWidth="1"/>
    <col min="6" max="6" width="13.875" customWidth="1"/>
    <col min="7" max="7" width="13.625" customWidth="1"/>
    <col min="8" max="8" width="13.5" customWidth="1"/>
    <col min="9" max="9" width="0.125" customWidth="1"/>
    <col min="10" max="10" width="108.125" customWidth="1"/>
    <col min="14" max="14" width="13.125" customWidth="1"/>
    <col min="23" max="23" width="12.375" bestFit="1" customWidth="1"/>
  </cols>
  <sheetData>
    <row r="1" spans="1:23">
      <c r="A1" s="124"/>
      <c r="B1" s="130"/>
      <c r="C1" s="124"/>
      <c r="D1" s="124"/>
      <c r="E1" s="124"/>
      <c r="F1" s="124"/>
      <c r="G1" s="124"/>
      <c r="H1" s="124"/>
      <c r="I1" s="124"/>
      <c r="J1" s="124"/>
      <c r="K1" s="124"/>
      <c r="L1" s="124"/>
      <c r="M1" s="124"/>
      <c r="N1" s="124"/>
      <c r="O1" s="124"/>
      <c r="P1" s="124"/>
      <c r="Q1" s="124"/>
      <c r="R1" s="124"/>
      <c r="S1" s="124"/>
      <c r="T1" s="124"/>
      <c r="U1" s="124"/>
      <c r="V1" s="124"/>
      <c r="W1" s="124"/>
    </row>
    <row r="2" spans="1:23">
      <c r="A2" s="131"/>
      <c r="B2" s="349" t="s">
        <v>27</v>
      </c>
      <c r="C2" s="349"/>
      <c r="D2" s="349"/>
      <c r="E2" s="349"/>
      <c r="F2" s="349"/>
      <c r="G2" s="349"/>
      <c r="H2" s="349"/>
      <c r="I2" s="349"/>
      <c r="J2" s="349"/>
      <c r="K2" s="349"/>
      <c r="L2" s="349"/>
      <c r="M2" s="349"/>
      <c r="N2" s="349"/>
      <c r="O2" s="349"/>
      <c r="P2" s="349"/>
      <c r="Q2" s="349"/>
      <c r="R2" s="349"/>
      <c r="S2" s="349"/>
      <c r="T2" s="349"/>
      <c r="U2" s="349"/>
      <c r="V2" s="349"/>
      <c r="W2" s="349"/>
    </row>
    <row r="3" spans="1:23">
      <c r="A3" s="116"/>
      <c r="B3" s="132" t="s">
        <v>0</v>
      </c>
      <c r="C3" s="132" t="s">
        <v>26</v>
      </c>
      <c r="D3" s="132" t="s">
        <v>1</v>
      </c>
      <c r="E3" s="132" t="s">
        <v>4</v>
      </c>
      <c r="F3" s="132" t="s">
        <v>2</v>
      </c>
      <c r="G3" s="132" t="s">
        <v>65</v>
      </c>
      <c r="H3" s="132" t="s">
        <v>363</v>
      </c>
      <c r="I3" s="351" t="s">
        <v>3</v>
      </c>
      <c r="J3" s="351"/>
      <c r="K3" s="351"/>
      <c r="L3" s="351"/>
      <c r="M3" s="351"/>
      <c r="N3" s="134">
        <v>1</v>
      </c>
      <c r="O3" s="134">
        <v>2</v>
      </c>
      <c r="P3" s="134">
        <v>3</v>
      </c>
      <c r="Q3" s="134">
        <v>4</v>
      </c>
      <c r="R3" s="134">
        <v>5</v>
      </c>
      <c r="S3" s="134">
        <v>6</v>
      </c>
      <c r="T3" s="134">
        <v>7</v>
      </c>
      <c r="U3" s="134">
        <v>8</v>
      </c>
      <c r="V3" s="134">
        <v>9</v>
      </c>
      <c r="W3" s="135">
        <v>10</v>
      </c>
    </row>
    <row r="4" spans="1:23">
      <c r="A4" s="337" t="s">
        <v>244</v>
      </c>
      <c r="B4" s="338"/>
      <c r="C4" s="338"/>
      <c r="D4" s="338"/>
      <c r="E4" s="338"/>
      <c r="F4" s="338"/>
      <c r="G4" s="338"/>
      <c r="H4" s="338"/>
      <c r="I4" s="338"/>
      <c r="J4" s="338"/>
      <c r="K4" s="338"/>
      <c r="L4" s="338"/>
      <c r="M4" s="338"/>
      <c r="N4" s="338"/>
      <c r="O4" s="338"/>
      <c r="P4" s="338"/>
      <c r="Q4" s="338"/>
      <c r="R4" s="338"/>
      <c r="S4" s="338"/>
      <c r="T4" s="338"/>
      <c r="U4" s="338"/>
      <c r="V4" s="338"/>
      <c r="W4" s="339"/>
    </row>
    <row r="5" spans="1:23" ht="18" customHeight="1">
      <c r="A5" s="134">
        <v>1</v>
      </c>
      <c r="B5" s="136"/>
      <c r="C5" s="137"/>
      <c r="D5" s="138"/>
      <c r="E5" s="139"/>
      <c r="F5" s="139"/>
      <c r="G5" s="140"/>
      <c r="H5" s="140"/>
      <c r="I5" s="352"/>
      <c r="J5" s="352"/>
      <c r="K5" s="352"/>
      <c r="L5" s="352"/>
      <c r="M5" s="352"/>
      <c r="N5" s="116"/>
      <c r="O5" s="116"/>
      <c r="P5" s="116"/>
      <c r="Q5" s="116"/>
      <c r="R5" s="116"/>
      <c r="S5" s="116"/>
      <c r="T5" s="116"/>
      <c r="U5" s="116"/>
      <c r="V5" s="116"/>
      <c r="W5" s="116"/>
    </row>
    <row r="6" spans="1:23">
      <c r="A6" s="350" t="s">
        <v>255</v>
      </c>
      <c r="B6" s="350"/>
      <c r="C6" s="350"/>
      <c r="D6" s="350"/>
      <c r="E6" s="350"/>
      <c r="F6" s="350"/>
      <c r="G6" s="350"/>
      <c r="H6" s="350"/>
      <c r="I6" s="350"/>
      <c r="J6" s="350"/>
      <c r="K6" s="350"/>
      <c r="L6" s="350"/>
      <c r="M6" s="350"/>
      <c r="N6" s="141">
        <f t="shared" ref="N6:W6" si="0">SUM(N5:N5)</f>
        <v>0</v>
      </c>
      <c r="O6" s="141">
        <f t="shared" si="0"/>
        <v>0</v>
      </c>
      <c r="P6" s="141">
        <f t="shared" si="0"/>
        <v>0</v>
      </c>
      <c r="Q6" s="141">
        <f t="shared" si="0"/>
        <v>0</v>
      </c>
      <c r="R6" s="141">
        <f t="shared" si="0"/>
        <v>0</v>
      </c>
      <c r="S6" s="141">
        <f t="shared" si="0"/>
        <v>0</v>
      </c>
      <c r="T6" s="141">
        <f t="shared" si="0"/>
        <v>0</v>
      </c>
      <c r="U6" s="141">
        <f t="shared" si="0"/>
        <v>0</v>
      </c>
      <c r="V6" s="141">
        <f t="shared" si="0"/>
        <v>0</v>
      </c>
      <c r="W6" s="141">
        <f t="shared" si="0"/>
        <v>0</v>
      </c>
    </row>
    <row r="7" spans="1:23">
      <c r="A7" s="337" t="s">
        <v>245</v>
      </c>
      <c r="B7" s="338"/>
      <c r="C7" s="338"/>
      <c r="D7" s="338"/>
      <c r="E7" s="338"/>
      <c r="F7" s="338"/>
      <c r="G7" s="338"/>
      <c r="H7" s="338"/>
      <c r="I7" s="338"/>
      <c r="J7" s="338"/>
      <c r="K7" s="338"/>
      <c r="L7" s="338"/>
      <c r="M7" s="338"/>
      <c r="N7" s="338"/>
      <c r="O7" s="338"/>
      <c r="P7" s="338"/>
      <c r="Q7" s="338"/>
      <c r="R7" s="338"/>
      <c r="S7" s="338"/>
      <c r="T7" s="338"/>
      <c r="U7" s="338"/>
      <c r="V7" s="338"/>
      <c r="W7" s="339"/>
    </row>
    <row r="8" spans="1:23" ht="22.5" customHeight="1">
      <c r="A8" s="207" t="s">
        <v>543</v>
      </c>
      <c r="B8" s="208" t="s">
        <v>88</v>
      </c>
      <c r="C8" s="209" t="s">
        <v>506</v>
      </c>
      <c r="D8" s="210" t="s">
        <v>544</v>
      </c>
      <c r="E8" s="207" t="s">
        <v>32</v>
      </c>
      <c r="F8" s="210" t="s">
        <v>545</v>
      </c>
      <c r="G8" s="210">
        <f t="shared" ref="G8:G10" si="1">_xlfn.DAYS(F8,D8)</f>
        <v>63</v>
      </c>
      <c r="H8" s="211" t="s">
        <v>546</v>
      </c>
      <c r="I8" s="212"/>
      <c r="J8" s="209" t="s">
        <v>89</v>
      </c>
      <c r="K8" s="212"/>
      <c r="L8" s="212"/>
      <c r="M8" s="212"/>
      <c r="N8" s="210" t="s">
        <v>547</v>
      </c>
      <c r="O8" s="210" t="s">
        <v>547</v>
      </c>
      <c r="P8" s="210" t="s">
        <v>547</v>
      </c>
      <c r="Q8" s="210" t="s">
        <v>547</v>
      </c>
      <c r="R8" s="210" t="s">
        <v>543</v>
      </c>
      <c r="S8" s="210" t="s">
        <v>543</v>
      </c>
      <c r="T8" s="210" t="s">
        <v>543</v>
      </c>
      <c r="U8" s="210" t="s">
        <v>547</v>
      </c>
      <c r="V8" s="210" t="s">
        <v>543</v>
      </c>
      <c r="W8" s="210" t="s">
        <v>547</v>
      </c>
    </row>
    <row r="9" spans="1:23">
      <c r="A9" s="213">
        <v>2</v>
      </c>
      <c r="B9" s="214" t="s">
        <v>95</v>
      </c>
      <c r="C9" s="215" t="s">
        <v>548</v>
      </c>
      <c r="D9" s="216">
        <v>44559</v>
      </c>
      <c r="E9" s="216">
        <v>44580</v>
      </c>
      <c r="F9" s="216">
        <v>44600</v>
      </c>
      <c r="G9" s="210">
        <f t="shared" si="1"/>
        <v>41</v>
      </c>
      <c r="H9" s="217" t="s">
        <v>368</v>
      </c>
      <c r="I9" s="348" t="s">
        <v>96</v>
      </c>
      <c r="J9" s="348"/>
      <c r="K9" s="348"/>
      <c r="L9" s="348"/>
      <c r="M9" s="348"/>
      <c r="N9" s="218">
        <v>0</v>
      </c>
      <c r="O9" s="218">
        <v>0</v>
      </c>
      <c r="P9" s="218">
        <v>0</v>
      </c>
      <c r="Q9" s="218">
        <v>0</v>
      </c>
      <c r="R9" s="218">
        <v>1</v>
      </c>
      <c r="S9" s="218">
        <v>1</v>
      </c>
      <c r="T9" s="218">
        <v>0</v>
      </c>
      <c r="U9" s="218">
        <v>0</v>
      </c>
      <c r="V9" s="218">
        <v>1</v>
      </c>
      <c r="W9" s="218">
        <v>0</v>
      </c>
    </row>
    <row r="10" spans="1:23">
      <c r="A10" s="213">
        <f t="shared" ref="A10" si="2">+A9+1</f>
        <v>3</v>
      </c>
      <c r="B10" s="214" t="s">
        <v>64</v>
      </c>
      <c r="C10" s="215" t="s">
        <v>549</v>
      </c>
      <c r="D10" s="216">
        <v>44551</v>
      </c>
      <c r="E10" s="216">
        <v>44575</v>
      </c>
      <c r="F10" s="216">
        <v>44600</v>
      </c>
      <c r="G10" s="210">
        <f t="shared" si="1"/>
        <v>49</v>
      </c>
      <c r="H10" s="217" t="s">
        <v>367</v>
      </c>
      <c r="I10" s="348" t="s">
        <v>97</v>
      </c>
      <c r="J10" s="348"/>
      <c r="K10" s="348"/>
      <c r="L10" s="348"/>
      <c r="M10" s="348"/>
      <c r="N10" s="218">
        <v>0</v>
      </c>
      <c r="O10" s="218">
        <v>0</v>
      </c>
      <c r="P10" s="218">
        <v>0</v>
      </c>
      <c r="Q10" s="218">
        <v>0</v>
      </c>
      <c r="R10" s="218">
        <v>0</v>
      </c>
      <c r="S10" s="218">
        <v>0</v>
      </c>
      <c r="T10" s="218">
        <v>0</v>
      </c>
      <c r="U10" s="218">
        <v>0</v>
      </c>
      <c r="V10" s="218">
        <v>0</v>
      </c>
      <c r="W10" s="218">
        <v>1</v>
      </c>
    </row>
    <row r="11" spans="1:23" ht="15.75" customHeight="1">
      <c r="A11" s="219">
        <v>4</v>
      </c>
      <c r="B11" s="220" t="s">
        <v>143</v>
      </c>
      <c r="C11" s="218" t="s">
        <v>144</v>
      </c>
      <c r="D11" s="216">
        <v>44446</v>
      </c>
      <c r="E11" s="216">
        <v>44600</v>
      </c>
      <c r="F11" s="216">
        <v>44620</v>
      </c>
      <c r="G11" s="218">
        <f>_xlfn.DAYS(F11,E11)</f>
        <v>20</v>
      </c>
      <c r="H11" s="221" t="s">
        <v>367</v>
      </c>
      <c r="I11" s="334" t="s">
        <v>145</v>
      </c>
      <c r="J11" s="335"/>
      <c r="K11" s="335"/>
      <c r="L11" s="335"/>
      <c r="M11" s="336"/>
      <c r="N11" s="218">
        <v>0</v>
      </c>
      <c r="O11" s="218">
        <v>0</v>
      </c>
      <c r="P11" s="218">
        <v>0</v>
      </c>
      <c r="Q11" s="218">
        <v>0</v>
      </c>
      <c r="R11" s="218">
        <v>0</v>
      </c>
      <c r="S11" s="218">
        <v>1</v>
      </c>
      <c r="T11" s="218">
        <v>1</v>
      </c>
      <c r="U11" s="218">
        <v>0</v>
      </c>
      <c r="V11" s="218">
        <v>1</v>
      </c>
      <c r="W11" s="218">
        <v>0</v>
      </c>
    </row>
    <row r="12" spans="1:23" ht="25.5" customHeight="1">
      <c r="A12" s="219">
        <v>5</v>
      </c>
      <c r="B12" s="222" t="s">
        <v>132</v>
      </c>
      <c r="C12" s="215" t="s">
        <v>550</v>
      </c>
      <c r="D12" s="216">
        <v>44596</v>
      </c>
      <c r="E12" s="216">
        <v>44607</v>
      </c>
      <c r="F12" s="216">
        <v>44620</v>
      </c>
      <c r="G12" s="218">
        <f t="shared" ref="G12:G13" si="3">_xlfn.DAYS(F12,E12)</f>
        <v>13</v>
      </c>
      <c r="H12" s="221" t="s">
        <v>367</v>
      </c>
      <c r="I12" s="334" t="s">
        <v>146</v>
      </c>
      <c r="J12" s="335"/>
      <c r="K12" s="335"/>
      <c r="L12" s="335"/>
      <c r="M12" s="336"/>
      <c r="N12" s="218">
        <v>0</v>
      </c>
      <c r="O12" s="218">
        <v>0</v>
      </c>
      <c r="P12" s="218">
        <v>1</v>
      </c>
      <c r="Q12" s="218">
        <v>1</v>
      </c>
      <c r="R12" s="218">
        <v>1</v>
      </c>
      <c r="S12" s="218">
        <v>1</v>
      </c>
      <c r="T12" s="218">
        <v>1</v>
      </c>
      <c r="U12" s="218">
        <v>0</v>
      </c>
      <c r="V12" s="218">
        <v>1</v>
      </c>
      <c r="W12" s="218">
        <v>0</v>
      </c>
    </row>
    <row r="13" spans="1:23" ht="15.75" customHeight="1">
      <c r="A13" s="219">
        <v>6</v>
      </c>
      <c r="B13" s="220" t="s">
        <v>147</v>
      </c>
      <c r="C13" s="218" t="s">
        <v>148</v>
      </c>
      <c r="D13" s="216">
        <v>44597</v>
      </c>
      <c r="E13" s="216">
        <v>44608</v>
      </c>
      <c r="F13" s="216">
        <v>44620</v>
      </c>
      <c r="G13" s="218">
        <f t="shared" si="3"/>
        <v>12</v>
      </c>
      <c r="H13" s="221" t="s">
        <v>367</v>
      </c>
      <c r="I13" s="334" t="s">
        <v>149</v>
      </c>
      <c r="J13" s="335"/>
      <c r="K13" s="335"/>
      <c r="L13" s="335"/>
      <c r="M13" s="336"/>
      <c r="N13" s="218">
        <v>0</v>
      </c>
      <c r="O13" s="218">
        <v>0</v>
      </c>
      <c r="P13" s="218">
        <v>0</v>
      </c>
      <c r="Q13" s="218">
        <v>0</v>
      </c>
      <c r="R13" s="218">
        <v>0</v>
      </c>
      <c r="S13" s="218">
        <v>0</v>
      </c>
      <c r="T13" s="218">
        <v>0</v>
      </c>
      <c r="U13" s="218">
        <v>0</v>
      </c>
      <c r="V13" s="218">
        <v>0</v>
      </c>
      <c r="W13" s="218">
        <v>1</v>
      </c>
    </row>
    <row r="14" spans="1:23">
      <c r="A14" s="331" t="s">
        <v>256</v>
      </c>
      <c r="B14" s="332"/>
      <c r="C14" s="332"/>
      <c r="D14" s="332"/>
      <c r="E14" s="332"/>
      <c r="F14" s="332"/>
      <c r="G14" s="332"/>
      <c r="H14" s="332"/>
      <c r="I14" s="332"/>
      <c r="J14" s="332"/>
      <c r="K14" s="332"/>
      <c r="L14" s="332"/>
      <c r="M14" s="333"/>
      <c r="N14" s="223">
        <v>1</v>
      </c>
      <c r="O14" s="224">
        <v>0</v>
      </c>
      <c r="P14" s="224">
        <v>3</v>
      </c>
      <c r="Q14" s="224">
        <v>3</v>
      </c>
      <c r="R14" s="224">
        <v>7</v>
      </c>
      <c r="S14" s="224">
        <v>8</v>
      </c>
      <c r="T14" s="224">
        <v>7</v>
      </c>
      <c r="U14" s="224">
        <v>0</v>
      </c>
      <c r="V14" s="224">
        <v>8</v>
      </c>
      <c r="W14" s="224">
        <v>2</v>
      </c>
    </row>
    <row r="15" spans="1:23">
      <c r="A15" s="328" t="s">
        <v>228</v>
      </c>
      <c r="B15" s="329"/>
      <c r="C15" s="329"/>
      <c r="D15" s="329"/>
      <c r="E15" s="329"/>
      <c r="F15" s="329"/>
      <c r="G15" s="329"/>
      <c r="H15" s="329"/>
      <c r="I15" s="329"/>
      <c r="J15" s="329"/>
      <c r="K15" s="329"/>
      <c r="L15" s="329"/>
      <c r="M15" s="329"/>
      <c r="N15" s="329"/>
      <c r="O15" s="329"/>
      <c r="P15" s="329"/>
      <c r="Q15" s="329"/>
      <c r="R15" s="329"/>
      <c r="S15" s="329"/>
      <c r="T15" s="329"/>
      <c r="U15" s="329"/>
      <c r="V15" s="329"/>
      <c r="W15" s="330"/>
    </row>
    <row r="16" spans="1:23" ht="18.95" customHeight="1">
      <c r="A16" s="225">
        <v>7</v>
      </c>
      <c r="B16" s="222" t="s">
        <v>160</v>
      </c>
      <c r="C16" s="218" t="s">
        <v>551</v>
      </c>
      <c r="D16" s="216">
        <v>44220</v>
      </c>
      <c r="E16" s="216">
        <v>44608</v>
      </c>
      <c r="F16" s="216">
        <v>44623</v>
      </c>
      <c r="G16" s="218">
        <f t="shared" ref="G16:G18" si="4">_xlfn.DAYS(F16,E16)</f>
        <v>15</v>
      </c>
      <c r="H16" s="221" t="s">
        <v>367</v>
      </c>
      <c r="I16" s="334" t="s">
        <v>161</v>
      </c>
      <c r="J16" s="335"/>
      <c r="K16" s="335"/>
      <c r="L16" s="335"/>
      <c r="M16" s="336"/>
      <c r="N16" s="218">
        <v>0</v>
      </c>
      <c r="O16" s="218">
        <v>0</v>
      </c>
      <c r="P16" s="218">
        <v>0</v>
      </c>
      <c r="Q16" s="218">
        <v>0</v>
      </c>
      <c r="R16" s="218">
        <v>0</v>
      </c>
      <c r="S16" s="218">
        <v>0</v>
      </c>
      <c r="T16" s="218">
        <v>0</v>
      </c>
      <c r="U16" s="218">
        <v>0</v>
      </c>
      <c r="V16" s="218">
        <v>0</v>
      </c>
      <c r="W16" s="218">
        <v>1</v>
      </c>
    </row>
    <row r="17" spans="1:23" ht="18.95" customHeight="1">
      <c r="A17" s="225">
        <f t="shared" ref="A17:A19" si="5">+A16+1</f>
        <v>8</v>
      </c>
      <c r="B17" s="222" t="s">
        <v>162</v>
      </c>
      <c r="C17" s="226" t="s">
        <v>552</v>
      </c>
      <c r="D17" s="216">
        <v>44552</v>
      </c>
      <c r="E17" s="216">
        <v>44595</v>
      </c>
      <c r="F17" s="216">
        <v>44624</v>
      </c>
      <c r="G17" s="218">
        <f t="shared" si="4"/>
        <v>29</v>
      </c>
      <c r="H17" s="221" t="s">
        <v>368</v>
      </c>
      <c r="I17" s="334" t="s">
        <v>163</v>
      </c>
      <c r="J17" s="335"/>
      <c r="K17" s="335"/>
      <c r="L17" s="335"/>
      <c r="M17" s="336"/>
      <c r="N17" s="218">
        <v>0</v>
      </c>
      <c r="O17" s="218">
        <v>0</v>
      </c>
      <c r="P17" s="218">
        <v>0</v>
      </c>
      <c r="Q17" s="218">
        <v>0</v>
      </c>
      <c r="R17" s="218">
        <v>1</v>
      </c>
      <c r="S17" s="218">
        <v>1</v>
      </c>
      <c r="T17" s="218">
        <v>1</v>
      </c>
      <c r="U17" s="218">
        <v>0</v>
      </c>
      <c r="V17" s="218">
        <v>0</v>
      </c>
      <c r="W17" s="218">
        <v>0</v>
      </c>
    </row>
    <row r="18" spans="1:23" ht="18.95" customHeight="1">
      <c r="A18" s="225">
        <f t="shared" si="5"/>
        <v>9</v>
      </c>
      <c r="B18" s="222" t="s">
        <v>176</v>
      </c>
      <c r="C18" s="227" t="s">
        <v>553</v>
      </c>
      <c r="D18" s="216">
        <v>44592</v>
      </c>
      <c r="E18" s="216">
        <v>44600</v>
      </c>
      <c r="F18" s="216">
        <v>44627</v>
      </c>
      <c r="G18" s="218">
        <f t="shared" si="4"/>
        <v>27</v>
      </c>
      <c r="H18" s="221" t="s">
        <v>367</v>
      </c>
      <c r="I18" s="334" t="s">
        <v>177</v>
      </c>
      <c r="J18" s="335"/>
      <c r="K18" s="335"/>
      <c r="L18" s="335"/>
      <c r="M18" s="336"/>
      <c r="N18" s="218">
        <v>0</v>
      </c>
      <c r="O18" s="218">
        <v>0</v>
      </c>
      <c r="P18" s="218">
        <v>0</v>
      </c>
      <c r="Q18" s="218">
        <v>0</v>
      </c>
      <c r="R18" s="218">
        <v>0</v>
      </c>
      <c r="S18" s="218">
        <v>0</v>
      </c>
      <c r="T18" s="218">
        <v>0</v>
      </c>
      <c r="U18" s="218">
        <v>0</v>
      </c>
      <c r="V18" s="218">
        <v>0</v>
      </c>
      <c r="W18" s="218">
        <v>1</v>
      </c>
    </row>
    <row r="19" spans="1:23" ht="18.95" customHeight="1">
      <c r="A19" s="225">
        <f t="shared" si="5"/>
        <v>10</v>
      </c>
      <c r="B19" s="222" t="s">
        <v>190</v>
      </c>
      <c r="C19" s="227" t="s">
        <v>191</v>
      </c>
      <c r="D19" s="228">
        <v>44607</v>
      </c>
      <c r="E19" s="216" t="s">
        <v>32</v>
      </c>
      <c r="F19" s="216">
        <v>44628</v>
      </c>
      <c r="G19" s="218">
        <f t="shared" ref="G19" si="6">_xlfn.DAYS(F19,D19)</f>
        <v>21</v>
      </c>
      <c r="H19" s="221" t="s">
        <v>367</v>
      </c>
      <c r="I19" s="334" t="s">
        <v>192</v>
      </c>
      <c r="J19" s="335"/>
      <c r="K19" s="335"/>
      <c r="L19" s="335"/>
      <c r="M19" s="336"/>
      <c r="N19" s="218">
        <v>0</v>
      </c>
      <c r="O19" s="218">
        <v>0</v>
      </c>
      <c r="P19" s="218">
        <v>0</v>
      </c>
      <c r="Q19" s="218">
        <v>0</v>
      </c>
      <c r="R19" s="218">
        <v>0</v>
      </c>
      <c r="S19" s="218">
        <v>0</v>
      </c>
      <c r="T19" s="218">
        <v>0</v>
      </c>
      <c r="U19" s="218">
        <v>0</v>
      </c>
      <c r="V19" s="218">
        <v>0</v>
      </c>
      <c r="W19" s="218">
        <v>1</v>
      </c>
    </row>
    <row r="20" spans="1:23" ht="18.95" customHeight="1">
      <c r="A20" s="225">
        <v>11</v>
      </c>
      <c r="B20" s="222" t="s">
        <v>223</v>
      </c>
      <c r="C20" s="218" t="s">
        <v>554</v>
      </c>
      <c r="D20" s="216">
        <v>44616</v>
      </c>
      <c r="E20" s="216" t="s">
        <v>32</v>
      </c>
      <c r="F20" s="216">
        <v>44650</v>
      </c>
      <c r="G20" s="218">
        <f t="shared" ref="G20" si="7">_xlfn.DAYS(F20,D20)</f>
        <v>34</v>
      </c>
      <c r="H20" s="221" t="s">
        <v>368</v>
      </c>
      <c r="I20" s="334" t="s">
        <v>224</v>
      </c>
      <c r="J20" s="335"/>
      <c r="K20" s="335"/>
      <c r="L20" s="335"/>
      <c r="M20" s="336"/>
      <c r="N20" s="218">
        <v>0</v>
      </c>
      <c r="O20" s="218">
        <v>0</v>
      </c>
      <c r="P20" s="218">
        <v>0</v>
      </c>
      <c r="Q20" s="218">
        <v>0</v>
      </c>
      <c r="R20" s="218">
        <v>0</v>
      </c>
      <c r="S20" s="218">
        <v>0</v>
      </c>
      <c r="T20" s="218">
        <v>0</v>
      </c>
      <c r="U20" s="218">
        <v>0</v>
      </c>
      <c r="V20" s="218">
        <v>0</v>
      </c>
      <c r="W20" s="218">
        <v>1</v>
      </c>
    </row>
    <row r="21" spans="1:23">
      <c r="A21" s="331" t="s">
        <v>257</v>
      </c>
      <c r="B21" s="332"/>
      <c r="C21" s="332"/>
      <c r="D21" s="332"/>
      <c r="E21" s="332"/>
      <c r="F21" s="332"/>
      <c r="G21" s="332"/>
      <c r="H21" s="332"/>
      <c r="I21" s="332"/>
      <c r="J21" s="332"/>
      <c r="K21" s="332"/>
      <c r="L21" s="332"/>
      <c r="M21" s="333"/>
      <c r="N21" s="224">
        <f t="shared" ref="N21:W21" si="8">SUM(N16:N20)</f>
        <v>0</v>
      </c>
      <c r="O21" s="224">
        <f t="shared" si="8"/>
        <v>0</v>
      </c>
      <c r="P21" s="224">
        <f t="shared" si="8"/>
        <v>0</v>
      </c>
      <c r="Q21" s="224">
        <f t="shared" si="8"/>
        <v>0</v>
      </c>
      <c r="R21" s="224">
        <f t="shared" si="8"/>
        <v>1</v>
      </c>
      <c r="S21" s="224">
        <f t="shared" si="8"/>
        <v>1</v>
      </c>
      <c r="T21" s="224">
        <f t="shared" si="8"/>
        <v>1</v>
      </c>
      <c r="U21" s="224">
        <f t="shared" si="8"/>
        <v>0</v>
      </c>
      <c r="V21" s="224">
        <f t="shared" si="8"/>
        <v>0</v>
      </c>
      <c r="W21" s="224">
        <f t="shared" si="8"/>
        <v>4</v>
      </c>
    </row>
    <row r="22" spans="1:23">
      <c r="A22" s="328" t="s">
        <v>246</v>
      </c>
      <c r="B22" s="329"/>
      <c r="C22" s="329"/>
      <c r="D22" s="329"/>
      <c r="E22" s="329"/>
      <c r="F22" s="329"/>
      <c r="G22" s="329"/>
      <c r="H22" s="329"/>
      <c r="I22" s="329"/>
      <c r="J22" s="329"/>
      <c r="K22" s="329"/>
      <c r="L22" s="329"/>
      <c r="M22" s="329"/>
      <c r="N22" s="329"/>
      <c r="O22" s="329"/>
      <c r="P22" s="329"/>
      <c r="Q22" s="329"/>
      <c r="R22" s="329"/>
      <c r="S22" s="329"/>
      <c r="T22" s="329"/>
      <c r="U22" s="329"/>
      <c r="V22" s="329"/>
      <c r="W22" s="330"/>
    </row>
    <row r="23" spans="1:23" s="53" customFormat="1">
      <c r="A23" s="229">
        <v>12</v>
      </c>
      <c r="B23" s="230" t="s">
        <v>267</v>
      </c>
      <c r="C23" s="231" t="s">
        <v>268</v>
      </c>
      <c r="D23" s="232" t="s">
        <v>269</v>
      </c>
      <c r="E23" s="232" t="s">
        <v>32</v>
      </c>
      <c r="F23" s="232" t="s">
        <v>270</v>
      </c>
      <c r="G23" s="233">
        <f>_xlfn.DAYS(F23,D23)</f>
        <v>7</v>
      </c>
      <c r="H23" s="234" t="s">
        <v>367</v>
      </c>
      <c r="I23" s="345" t="s">
        <v>271</v>
      </c>
      <c r="J23" s="346"/>
      <c r="K23" s="346"/>
      <c r="L23" s="346"/>
      <c r="M23" s="347"/>
      <c r="N23" s="235">
        <v>0</v>
      </c>
      <c r="O23" s="235">
        <v>0</v>
      </c>
      <c r="P23" s="235">
        <v>0</v>
      </c>
      <c r="Q23" s="235">
        <v>0</v>
      </c>
      <c r="R23" s="235">
        <v>0</v>
      </c>
      <c r="S23" s="235">
        <v>0</v>
      </c>
      <c r="T23" s="235">
        <v>0</v>
      </c>
      <c r="U23" s="235">
        <v>0</v>
      </c>
      <c r="V23" s="235">
        <v>0</v>
      </c>
      <c r="W23" s="235">
        <v>1</v>
      </c>
    </row>
    <row r="24" spans="1:23" s="53" customFormat="1">
      <c r="A24" s="229">
        <v>13</v>
      </c>
      <c r="B24" s="230" t="s">
        <v>288</v>
      </c>
      <c r="C24" s="231" t="s">
        <v>289</v>
      </c>
      <c r="D24" s="232" t="s">
        <v>290</v>
      </c>
      <c r="E24" s="232" t="s">
        <v>291</v>
      </c>
      <c r="F24" s="232" t="s">
        <v>292</v>
      </c>
      <c r="G24" s="233">
        <f t="shared" ref="G24:G29" si="9">_xlfn.DAYS(F24,D24)</f>
        <v>118</v>
      </c>
      <c r="H24" s="234" t="s">
        <v>367</v>
      </c>
      <c r="I24" s="345" t="s">
        <v>293</v>
      </c>
      <c r="J24" s="346"/>
      <c r="K24" s="346"/>
      <c r="L24" s="346"/>
      <c r="M24" s="347"/>
      <c r="N24" s="235">
        <v>0</v>
      </c>
      <c r="O24" s="235">
        <v>0</v>
      </c>
      <c r="P24" s="235">
        <v>0</v>
      </c>
      <c r="Q24" s="235">
        <v>0</v>
      </c>
      <c r="R24" s="235">
        <v>0</v>
      </c>
      <c r="S24" s="235">
        <v>0</v>
      </c>
      <c r="T24" s="235">
        <v>0</v>
      </c>
      <c r="U24" s="235">
        <v>0</v>
      </c>
      <c r="V24" s="235">
        <v>0</v>
      </c>
      <c r="W24" s="235">
        <v>1</v>
      </c>
    </row>
    <row r="25" spans="1:23" s="53" customFormat="1">
      <c r="A25" s="229">
        <v>15</v>
      </c>
      <c r="B25" s="236" t="s">
        <v>283</v>
      </c>
      <c r="C25" s="189" t="s">
        <v>555</v>
      </c>
      <c r="D25" s="232" t="s">
        <v>284</v>
      </c>
      <c r="E25" s="232" t="s">
        <v>285</v>
      </c>
      <c r="F25" s="232" t="s">
        <v>286</v>
      </c>
      <c r="G25" s="233">
        <f t="shared" si="9"/>
        <v>35</v>
      </c>
      <c r="H25" s="237" t="s">
        <v>368</v>
      </c>
      <c r="I25" s="345" t="s">
        <v>287</v>
      </c>
      <c r="J25" s="346"/>
      <c r="K25" s="346"/>
      <c r="L25" s="346"/>
      <c r="M25" s="347"/>
      <c r="N25" s="235">
        <v>0</v>
      </c>
      <c r="O25" s="235">
        <v>0</v>
      </c>
      <c r="P25" s="235">
        <v>0</v>
      </c>
      <c r="Q25" s="235">
        <v>0</v>
      </c>
      <c r="R25" s="235">
        <v>1</v>
      </c>
      <c r="S25" s="235">
        <v>1</v>
      </c>
      <c r="T25" s="235">
        <v>1</v>
      </c>
      <c r="U25" s="235">
        <v>0</v>
      </c>
      <c r="V25" s="235">
        <v>1</v>
      </c>
      <c r="W25" s="235">
        <v>0</v>
      </c>
    </row>
    <row r="26" spans="1:23" s="53" customFormat="1">
      <c r="A26" s="229">
        <v>14</v>
      </c>
      <c r="B26" s="238" t="s">
        <v>323</v>
      </c>
      <c r="C26" s="218" t="s">
        <v>324</v>
      </c>
      <c r="D26" s="216">
        <v>44573</v>
      </c>
      <c r="E26" s="216" t="s">
        <v>32</v>
      </c>
      <c r="F26" s="216">
        <v>44662</v>
      </c>
      <c r="G26" s="233">
        <f t="shared" si="9"/>
        <v>89</v>
      </c>
      <c r="H26" s="234" t="s">
        <v>368</v>
      </c>
      <c r="I26" s="345" t="s">
        <v>325</v>
      </c>
      <c r="J26" s="346"/>
      <c r="K26" s="346"/>
      <c r="L26" s="346"/>
      <c r="M26" s="347"/>
      <c r="N26" s="235">
        <v>0</v>
      </c>
      <c r="O26" s="235">
        <v>0</v>
      </c>
      <c r="P26" s="235">
        <v>0</v>
      </c>
      <c r="Q26" s="235">
        <v>0</v>
      </c>
      <c r="R26" s="235">
        <v>0</v>
      </c>
      <c r="S26" s="235">
        <v>0</v>
      </c>
      <c r="T26" s="235">
        <v>0</v>
      </c>
      <c r="U26" s="235">
        <v>1</v>
      </c>
      <c r="V26" s="235">
        <v>0</v>
      </c>
      <c r="W26" s="235">
        <v>0</v>
      </c>
    </row>
    <row r="27" spans="1:23" s="53" customFormat="1">
      <c r="A27" s="229">
        <v>20</v>
      </c>
      <c r="B27" s="238" t="s">
        <v>328</v>
      </c>
      <c r="C27" s="218" t="s">
        <v>329</v>
      </c>
      <c r="D27" s="216">
        <v>43769</v>
      </c>
      <c r="E27" s="216">
        <v>43889</v>
      </c>
      <c r="F27" s="216">
        <v>44663</v>
      </c>
      <c r="G27" s="233">
        <f t="shared" si="9"/>
        <v>894</v>
      </c>
      <c r="H27" s="234" t="s">
        <v>367</v>
      </c>
      <c r="I27" s="345" t="s">
        <v>330</v>
      </c>
      <c r="J27" s="346"/>
      <c r="K27" s="346"/>
      <c r="L27" s="346"/>
      <c r="M27" s="347"/>
      <c r="N27" s="235">
        <v>0</v>
      </c>
      <c r="O27" s="235">
        <v>0</v>
      </c>
      <c r="P27" s="235">
        <v>0</v>
      </c>
      <c r="Q27" s="235">
        <v>0</v>
      </c>
      <c r="R27" s="235">
        <v>0</v>
      </c>
      <c r="S27" s="235">
        <v>0</v>
      </c>
      <c r="T27" s="235">
        <v>0</v>
      </c>
      <c r="U27" s="235">
        <v>0</v>
      </c>
      <c r="V27" s="235">
        <v>0</v>
      </c>
      <c r="W27" s="235">
        <v>1</v>
      </c>
    </row>
    <row r="28" spans="1:23" s="53" customFormat="1">
      <c r="A28" s="229">
        <v>21</v>
      </c>
      <c r="B28" s="214" t="s">
        <v>338</v>
      </c>
      <c r="C28" s="239" t="s">
        <v>556</v>
      </c>
      <c r="D28" s="216">
        <v>44638</v>
      </c>
      <c r="E28" s="216">
        <v>44643</v>
      </c>
      <c r="F28" s="216">
        <v>44670</v>
      </c>
      <c r="G28" s="233">
        <f t="shared" si="9"/>
        <v>32</v>
      </c>
      <c r="H28" s="234" t="s">
        <v>367</v>
      </c>
      <c r="I28" s="345" t="s">
        <v>339</v>
      </c>
      <c r="J28" s="346"/>
      <c r="K28" s="346"/>
      <c r="L28" s="346"/>
      <c r="M28" s="347"/>
      <c r="N28" s="235">
        <v>0</v>
      </c>
      <c r="O28" s="235">
        <v>0</v>
      </c>
      <c r="P28" s="235">
        <v>0</v>
      </c>
      <c r="Q28" s="235">
        <v>0</v>
      </c>
      <c r="R28" s="235">
        <v>0</v>
      </c>
      <c r="S28" s="235">
        <v>0</v>
      </c>
      <c r="T28" s="235">
        <v>0</v>
      </c>
      <c r="U28" s="235">
        <v>0</v>
      </c>
      <c r="V28" s="235">
        <v>0</v>
      </c>
      <c r="W28" s="235">
        <v>1</v>
      </c>
    </row>
    <row r="29" spans="1:23" s="53" customFormat="1">
      <c r="A29" s="229">
        <f>+A28+1</f>
        <v>22</v>
      </c>
      <c r="B29" s="214" t="s">
        <v>340</v>
      </c>
      <c r="C29" s="239" t="s">
        <v>557</v>
      </c>
      <c r="D29" s="216">
        <v>44645</v>
      </c>
      <c r="E29" s="216">
        <v>44650</v>
      </c>
      <c r="F29" s="216">
        <v>44670</v>
      </c>
      <c r="G29" s="233">
        <f t="shared" si="9"/>
        <v>25</v>
      </c>
      <c r="H29" s="234" t="s">
        <v>367</v>
      </c>
      <c r="I29" s="345" t="s">
        <v>558</v>
      </c>
      <c r="J29" s="346"/>
      <c r="K29" s="346"/>
      <c r="L29" s="346"/>
      <c r="M29" s="347"/>
      <c r="N29" s="235">
        <v>0</v>
      </c>
      <c r="O29" s="235">
        <v>0</v>
      </c>
      <c r="P29" s="235">
        <v>0</v>
      </c>
      <c r="Q29" s="235">
        <v>0</v>
      </c>
      <c r="R29" s="235">
        <v>0</v>
      </c>
      <c r="S29" s="235">
        <v>1</v>
      </c>
      <c r="T29" s="235">
        <v>0</v>
      </c>
      <c r="U29" s="235">
        <v>0</v>
      </c>
      <c r="V29" s="235">
        <v>0</v>
      </c>
      <c r="W29" s="235">
        <v>0</v>
      </c>
    </row>
    <row r="30" spans="1:23">
      <c r="A30" s="331" t="s">
        <v>258</v>
      </c>
      <c r="B30" s="332"/>
      <c r="C30" s="332"/>
      <c r="D30" s="332"/>
      <c r="E30" s="332"/>
      <c r="F30" s="332"/>
      <c r="G30" s="332"/>
      <c r="H30" s="332"/>
      <c r="I30" s="332"/>
      <c r="J30" s="332"/>
      <c r="K30" s="332"/>
      <c r="L30" s="332"/>
      <c r="M30" s="333"/>
      <c r="N30" s="240">
        <f t="shared" ref="N30:W30" si="10">SUM(N23:N29)</f>
        <v>0</v>
      </c>
      <c r="O30" s="240">
        <f t="shared" si="10"/>
        <v>0</v>
      </c>
      <c r="P30" s="240">
        <f t="shared" si="10"/>
        <v>0</v>
      </c>
      <c r="Q30" s="240">
        <f t="shared" si="10"/>
        <v>0</v>
      </c>
      <c r="R30" s="240">
        <f t="shared" si="10"/>
        <v>1</v>
      </c>
      <c r="S30" s="240">
        <f t="shared" si="10"/>
        <v>2</v>
      </c>
      <c r="T30" s="240">
        <f t="shared" si="10"/>
        <v>1</v>
      </c>
      <c r="U30" s="240">
        <f t="shared" si="10"/>
        <v>1</v>
      </c>
      <c r="V30" s="240">
        <f t="shared" si="10"/>
        <v>1</v>
      </c>
      <c r="W30" s="241">
        <f t="shared" si="10"/>
        <v>4</v>
      </c>
    </row>
    <row r="31" spans="1:23">
      <c r="A31" s="328" t="s">
        <v>247</v>
      </c>
      <c r="B31" s="329"/>
      <c r="C31" s="329"/>
      <c r="D31" s="329"/>
      <c r="E31" s="329"/>
      <c r="F31" s="329"/>
      <c r="G31" s="329"/>
      <c r="H31" s="329"/>
      <c r="I31" s="329"/>
      <c r="J31" s="329"/>
      <c r="K31" s="329"/>
      <c r="L31" s="329"/>
      <c r="M31" s="329"/>
      <c r="N31" s="329"/>
      <c r="O31" s="329"/>
      <c r="P31" s="329"/>
      <c r="Q31" s="329"/>
      <c r="R31" s="329"/>
      <c r="S31" s="329"/>
      <c r="T31" s="329"/>
      <c r="U31" s="329"/>
      <c r="V31" s="329"/>
      <c r="W31" s="330"/>
    </row>
    <row r="32" spans="1:23">
      <c r="A32" s="213">
        <v>23</v>
      </c>
      <c r="B32" s="238" t="s">
        <v>378</v>
      </c>
      <c r="C32" s="218" t="s">
        <v>379</v>
      </c>
      <c r="D32" s="242" t="s">
        <v>381</v>
      </c>
      <c r="E32" s="242" t="s">
        <v>382</v>
      </c>
      <c r="F32" s="216">
        <v>44685</v>
      </c>
      <c r="G32" s="243">
        <v>36</v>
      </c>
      <c r="H32" s="216" t="s">
        <v>367</v>
      </c>
      <c r="I32" s="348" t="s">
        <v>380</v>
      </c>
      <c r="J32" s="348"/>
      <c r="K32" s="348"/>
      <c r="L32" s="348"/>
      <c r="M32" s="348"/>
      <c r="N32" s="218">
        <v>0</v>
      </c>
      <c r="O32" s="218">
        <v>0</v>
      </c>
      <c r="P32" s="218">
        <v>0</v>
      </c>
      <c r="Q32" s="218">
        <v>0</v>
      </c>
      <c r="R32" s="218">
        <v>0</v>
      </c>
      <c r="S32" s="218">
        <v>1</v>
      </c>
      <c r="T32" s="218">
        <v>1</v>
      </c>
      <c r="U32" s="218">
        <v>0</v>
      </c>
      <c r="V32" s="218">
        <v>0</v>
      </c>
      <c r="W32" s="244">
        <v>0</v>
      </c>
    </row>
    <row r="33" spans="1:26">
      <c r="A33" s="213">
        <v>24</v>
      </c>
      <c r="B33" s="238" t="s">
        <v>386</v>
      </c>
      <c r="C33" s="218" t="s">
        <v>387</v>
      </c>
      <c r="D33" s="242" t="s">
        <v>315</v>
      </c>
      <c r="E33" s="242" t="s">
        <v>32</v>
      </c>
      <c r="F33" s="216">
        <v>44687</v>
      </c>
      <c r="G33" s="245">
        <v>51</v>
      </c>
      <c r="H33" s="216" t="s">
        <v>368</v>
      </c>
      <c r="I33" s="246"/>
      <c r="J33" s="218" t="s">
        <v>388</v>
      </c>
      <c r="K33" s="246"/>
      <c r="L33" s="246"/>
      <c r="M33" s="246"/>
      <c r="N33" s="218">
        <v>0</v>
      </c>
      <c r="O33" s="218">
        <v>0</v>
      </c>
      <c r="P33" s="218">
        <v>0</v>
      </c>
      <c r="Q33" s="218">
        <v>0</v>
      </c>
      <c r="R33" s="218">
        <v>0</v>
      </c>
      <c r="S33" s="218">
        <v>0</v>
      </c>
      <c r="T33" s="218">
        <v>0</v>
      </c>
      <c r="U33" s="218">
        <v>0</v>
      </c>
      <c r="V33" s="218">
        <v>0</v>
      </c>
      <c r="W33" s="244">
        <v>1</v>
      </c>
    </row>
    <row r="34" spans="1:26">
      <c r="A34" s="213">
        <v>25</v>
      </c>
      <c r="B34" s="238" t="s">
        <v>389</v>
      </c>
      <c r="C34" s="218" t="s">
        <v>390</v>
      </c>
      <c r="D34" s="242" t="s">
        <v>392</v>
      </c>
      <c r="E34" s="242" t="s">
        <v>32</v>
      </c>
      <c r="F34" s="216">
        <v>44721</v>
      </c>
      <c r="G34" s="245">
        <f>_xlfn.DAYS(F34,D34)</f>
        <v>50</v>
      </c>
      <c r="H34" s="216" t="s">
        <v>367</v>
      </c>
      <c r="I34" s="246"/>
      <c r="J34" s="218" t="s">
        <v>391</v>
      </c>
      <c r="K34" s="246"/>
      <c r="L34" s="246"/>
      <c r="M34" s="246"/>
      <c r="N34" s="218">
        <v>1</v>
      </c>
      <c r="O34" s="218">
        <v>0</v>
      </c>
      <c r="P34" s="218">
        <v>0</v>
      </c>
      <c r="Q34" s="218">
        <v>0</v>
      </c>
      <c r="R34" s="218">
        <v>0</v>
      </c>
      <c r="S34" s="218">
        <v>0</v>
      </c>
      <c r="T34" s="218">
        <v>0</v>
      </c>
      <c r="U34" s="218">
        <v>0</v>
      </c>
      <c r="V34" s="218">
        <v>0</v>
      </c>
      <c r="W34" s="244">
        <v>0</v>
      </c>
    </row>
    <row r="35" spans="1:26">
      <c r="A35" s="213">
        <v>26</v>
      </c>
      <c r="B35" s="238" t="s">
        <v>393</v>
      </c>
      <c r="C35" s="218" t="s">
        <v>394</v>
      </c>
      <c r="D35" s="242" t="s">
        <v>395</v>
      </c>
      <c r="E35" s="242" t="s">
        <v>32</v>
      </c>
      <c r="F35" s="216">
        <v>44691</v>
      </c>
      <c r="G35" s="245">
        <f t="shared" ref="G35:G39" si="11">_xlfn.DAYS(F35,D35)</f>
        <v>43</v>
      </c>
      <c r="H35" s="216" t="s">
        <v>367</v>
      </c>
      <c r="I35" s="246"/>
      <c r="J35" s="218" t="s">
        <v>396</v>
      </c>
      <c r="K35" s="246"/>
      <c r="L35" s="246"/>
      <c r="M35" s="246"/>
      <c r="N35" s="218">
        <v>0</v>
      </c>
      <c r="O35" s="218">
        <v>0</v>
      </c>
      <c r="P35" s="218">
        <v>0</v>
      </c>
      <c r="Q35" s="218">
        <v>0</v>
      </c>
      <c r="R35" s="218">
        <v>0</v>
      </c>
      <c r="S35" s="218">
        <v>0</v>
      </c>
      <c r="T35" s="218">
        <v>0</v>
      </c>
      <c r="U35" s="218">
        <v>0</v>
      </c>
      <c r="V35" s="218">
        <v>0</v>
      </c>
      <c r="W35" s="244">
        <v>1</v>
      </c>
    </row>
    <row r="36" spans="1:26">
      <c r="A36" s="213">
        <v>27</v>
      </c>
      <c r="B36" s="238" t="s">
        <v>405</v>
      </c>
      <c r="C36" s="218" t="s">
        <v>406</v>
      </c>
      <c r="D36" s="242" t="s">
        <v>296</v>
      </c>
      <c r="E36" s="242" t="s">
        <v>392</v>
      </c>
      <c r="F36" s="216">
        <v>44694</v>
      </c>
      <c r="G36" s="245">
        <f t="shared" si="11"/>
        <v>71</v>
      </c>
      <c r="H36" s="216" t="s">
        <v>368</v>
      </c>
      <c r="I36" s="246"/>
      <c r="J36" s="218" t="s">
        <v>407</v>
      </c>
      <c r="K36" s="246"/>
      <c r="L36" s="246"/>
      <c r="M36" s="246"/>
      <c r="N36" s="218">
        <v>0</v>
      </c>
      <c r="O36" s="218">
        <v>0</v>
      </c>
      <c r="P36" s="218">
        <v>0</v>
      </c>
      <c r="Q36" s="218">
        <v>1</v>
      </c>
      <c r="R36" s="218">
        <v>1</v>
      </c>
      <c r="S36" s="218">
        <v>1</v>
      </c>
      <c r="T36" s="218">
        <v>1</v>
      </c>
      <c r="U36" s="218">
        <v>0</v>
      </c>
      <c r="V36" s="218">
        <v>1</v>
      </c>
      <c r="W36" s="244">
        <v>0</v>
      </c>
    </row>
    <row r="37" spans="1:26">
      <c r="A37" s="213">
        <v>28</v>
      </c>
      <c r="B37" s="238" t="s">
        <v>438</v>
      </c>
      <c r="C37" s="218" t="s">
        <v>439</v>
      </c>
      <c r="D37" s="242" t="s">
        <v>459</v>
      </c>
      <c r="E37" s="242" t="s">
        <v>32</v>
      </c>
      <c r="F37" s="216">
        <v>44707</v>
      </c>
      <c r="G37" s="245">
        <f t="shared" si="11"/>
        <v>87</v>
      </c>
      <c r="H37" s="216" t="s">
        <v>368</v>
      </c>
      <c r="I37" s="246"/>
      <c r="J37" s="218" t="s">
        <v>440</v>
      </c>
      <c r="K37" s="246"/>
      <c r="L37" s="246"/>
      <c r="M37" s="246"/>
      <c r="N37" s="218">
        <v>1</v>
      </c>
      <c r="O37" s="218">
        <v>0</v>
      </c>
      <c r="P37" s="218">
        <v>0</v>
      </c>
      <c r="Q37" s="218">
        <v>1</v>
      </c>
      <c r="R37" s="218">
        <v>0</v>
      </c>
      <c r="S37" s="218">
        <v>0</v>
      </c>
      <c r="T37" s="218">
        <v>1</v>
      </c>
      <c r="U37" s="218">
        <v>1</v>
      </c>
      <c r="V37" s="218">
        <v>0</v>
      </c>
      <c r="W37" s="244">
        <v>0</v>
      </c>
    </row>
    <row r="38" spans="1:26">
      <c r="A38" s="213">
        <v>29</v>
      </c>
      <c r="B38" s="238" t="s">
        <v>441</v>
      </c>
      <c r="C38" s="218" t="s">
        <v>442</v>
      </c>
      <c r="D38" s="242" t="s">
        <v>460</v>
      </c>
      <c r="E38" s="242" t="s">
        <v>461</v>
      </c>
      <c r="F38" s="216">
        <v>44707</v>
      </c>
      <c r="G38" s="245">
        <f t="shared" si="11"/>
        <v>56</v>
      </c>
      <c r="H38" s="216" t="s">
        <v>368</v>
      </c>
      <c r="I38" s="246"/>
      <c r="J38" s="218" t="s">
        <v>443</v>
      </c>
      <c r="K38" s="246"/>
      <c r="L38" s="246"/>
      <c r="M38" s="246"/>
      <c r="N38" s="218">
        <v>0</v>
      </c>
      <c r="O38" s="218">
        <v>0</v>
      </c>
      <c r="P38" s="218">
        <v>0</v>
      </c>
      <c r="Q38" s="218">
        <v>0</v>
      </c>
      <c r="R38" s="218">
        <v>0</v>
      </c>
      <c r="S38" s="218">
        <v>1</v>
      </c>
      <c r="T38" s="218">
        <v>1</v>
      </c>
      <c r="U38" s="218">
        <v>0</v>
      </c>
      <c r="V38" s="218">
        <v>0</v>
      </c>
      <c r="W38" s="244">
        <v>0</v>
      </c>
    </row>
    <row r="39" spans="1:26" ht="18" customHeight="1">
      <c r="A39" s="213">
        <v>30</v>
      </c>
      <c r="B39" s="238" t="s">
        <v>468</v>
      </c>
      <c r="C39" s="218" t="s">
        <v>469</v>
      </c>
      <c r="D39" s="242" t="s">
        <v>470</v>
      </c>
      <c r="E39" s="242" t="s">
        <v>471</v>
      </c>
      <c r="F39" s="216">
        <v>44711</v>
      </c>
      <c r="G39" s="245">
        <f t="shared" si="11"/>
        <v>30</v>
      </c>
      <c r="H39" s="216" t="s">
        <v>368</v>
      </c>
      <c r="I39" s="246"/>
      <c r="J39" s="247" t="s">
        <v>472</v>
      </c>
      <c r="K39" s="246"/>
      <c r="L39" s="246"/>
      <c r="M39" s="246"/>
      <c r="N39" s="218">
        <v>0</v>
      </c>
      <c r="O39" s="218">
        <v>0</v>
      </c>
      <c r="P39" s="218">
        <v>0</v>
      </c>
      <c r="Q39" s="218">
        <v>0</v>
      </c>
      <c r="R39" s="218">
        <v>1</v>
      </c>
      <c r="S39" s="218">
        <v>0</v>
      </c>
      <c r="T39" s="218">
        <v>1</v>
      </c>
      <c r="U39" s="218">
        <v>0</v>
      </c>
      <c r="V39" s="218">
        <v>1</v>
      </c>
      <c r="W39" s="244">
        <v>0</v>
      </c>
    </row>
    <row r="40" spans="1:26">
      <c r="A40" s="331" t="s">
        <v>259</v>
      </c>
      <c r="B40" s="332"/>
      <c r="C40" s="332"/>
      <c r="D40" s="332"/>
      <c r="E40" s="332"/>
      <c r="F40" s="332"/>
      <c r="G40" s="332"/>
      <c r="H40" s="332"/>
      <c r="I40" s="332"/>
      <c r="J40" s="332"/>
      <c r="K40" s="332"/>
      <c r="L40" s="332"/>
      <c r="M40" s="333"/>
      <c r="N40" s="224">
        <f t="shared" ref="N40:W40" si="12">SUM(N32:N39)</f>
        <v>2</v>
      </c>
      <c r="O40" s="224">
        <f t="shared" si="12"/>
        <v>0</v>
      </c>
      <c r="P40" s="224">
        <f t="shared" si="12"/>
        <v>0</v>
      </c>
      <c r="Q40" s="224">
        <f t="shared" si="12"/>
        <v>2</v>
      </c>
      <c r="R40" s="224">
        <f t="shared" si="12"/>
        <v>2</v>
      </c>
      <c r="S40" s="224">
        <f t="shared" si="12"/>
        <v>3</v>
      </c>
      <c r="T40" s="224">
        <f t="shared" si="12"/>
        <v>5</v>
      </c>
      <c r="U40" s="224">
        <f t="shared" si="12"/>
        <v>1</v>
      </c>
      <c r="V40" s="224">
        <f t="shared" si="12"/>
        <v>2</v>
      </c>
      <c r="W40" s="224">
        <f t="shared" si="12"/>
        <v>2</v>
      </c>
    </row>
    <row r="41" spans="1:26">
      <c r="A41" s="328" t="s">
        <v>248</v>
      </c>
      <c r="B41" s="329"/>
      <c r="C41" s="329"/>
      <c r="D41" s="329"/>
      <c r="E41" s="329"/>
      <c r="F41" s="329"/>
      <c r="G41" s="329"/>
      <c r="H41" s="329"/>
      <c r="I41" s="329"/>
      <c r="J41" s="329"/>
      <c r="K41" s="329"/>
      <c r="L41" s="329"/>
      <c r="M41" s="329"/>
      <c r="N41" s="329"/>
      <c r="O41" s="329"/>
      <c r="P41" s="329"/>
      <c r="Q41" s="329"/>
      <c r="R41" s="329"/>
      <c r="S41" s="329"/>
      <c r="T41" s="329"/>
      <c r="U41" s="329"/>
      <c r="V41" s="329"/>
      <c r="W41" s="330"/>
    </row>
    <row r="42" spans="1:26" s="31" customFormat="1" ht="17.100000000000001" customHeight="1">
      <c r="A42" s="225">
        <v>31</v>
      </c>
      <c r="B42" s="248" t="s">
        <v>473</v>
      </c>
      <c r="C42" s="206" t="s">
        <v>474</v>
      </c>
      <c r="D42" s="249">
        <v>44638</v>
      </c>
      <c r="E42" s="250">
        <v>44673</v>
      </c>
      <c r="F42" s="249">
        <v>44714</v>
      </c>
      <c r="G42" s="206">
        <f>_xlfn.DAYS(F42,E42)</f>
        <v>41</v>
      </c>
      <c r="H42" s="206" t="s">
        <v>368</v>
      </c>
      <c r="I42" s="356" t="s">
        <v>475</v>
      </c>
      <c r="J42" s="357"/>
      <c r="K42" s="357"/>
      <c r="L42" s="357"/>
      <c r="M42" s="358"/>
      <c r="N42" s="206">
        <v>0</v>
      </c>
      <c r="O42" s="206">
        <v>0</v>
      </c>
      <c r="P42" s="206">
        <v>0</v>
      </c>
      <c r="Q42" s="206">
        <v>1</v>
      </c>
      <c r="R42" s="206">
        <v>1</v>
      </c>
      <c r="S42" s="206">
        <v>1</v>
      </c>
      <c r="T42" s="206">
        <v>0</v>
      </c>
      <c r="U42" s="206">
        <v>1</v>
      </c>
      <c r="V42" s="206">
        <v>0</v>
      </c>
      <c r="W42" s="251">
        <v>0</v>
      </c>
    </row>
    <row r="43" spans="1:26" s="31" customFormat="1" ht="17.100000000000001" customHeight="1">
      <c r="A43" s="225">
        <v>32</v>
      </c>
      <c r="B43" s="248" t="s">
        <v>488</v>
      </c>
      <c r="C43" s="206" t="s">
        <v>489</v>
      </c>
      <c r="D43" s="249">
        <v>44699</v>
      </c>
      <c r="E43" s="250" t="s">
        <v>32</v>
      </c>
      <c r="F43" s="249">
        <v>44718</v>
      </c>
      <c r="G43" s="206">
        <f>_xlfn.DAYS(F43,D43)</f>
        <v>19</v>
      </c>
      <c r="H43" s="206" t="s">
        <v>368</v>
      </c>
      <c r="I43" s="252"/>
      <c r="J43" s="206" t="s">
        <v>490</v>
      </c>
      <c r="K43" s="253"/>
      <c r="L43" s="253"/>
      <c r="M43" s="254"/>
      <c r="N43" s="206">
        <v>0</v>
      </c>
      <c r="O43" s="206">
        <v>0</v>
      </c>
      <c r="P43" s="206">
        <v>0</v>
      </c>
      <c r="Q43" s="206">
        <v>0</v>
      </c>
      <c r="R43" s="206">
        <v>0</v>
      </c>
      <c r="S43" s="206">
        <v>0</v>
      </c>
      <c r="T43" s="206">
        <v>0</v>
      </c>
      <c r="U43" s="206">
        <v>0</v>
      </c>
      <c r="V43" s="206">
        <v>0</v>
      </c>
      <c r="W43" s="251">
        <v>1</v>
      </c>
      <c r="X43" s="84"/>
      <c r="Y43" s="84"/>
      <c r="Z43" s="84"/>
    </row>
    <row r="44" spans="1:26" s="31" customFormat="1" ht="17.100000000000001" customHeight="1">
      <c r="A44" s="19">
        <v>33</v>
      </c>
      <c r="B44" s="255" t="s">
        <v>590</v>
      </c>
      <c r="C44" s="21" t="s">
        <v>592</v>
      </c>
      <c r="D44" s="256">
        <v>44719</v>
      </c>
      <c r="E44" s="257" t="s">
        <v>32</v>
      </c>
      <c r="F44" s="256">
        <v>44729</v>
      </c>
      <c r="G44" s="206">
        <f>_xlfn.DAYS(F44,D44)</f>
        <v>10</v>
      </c>
      <c r="H44" s="21" t="s">
        <v>368</v>
      </c>
      <c r="I44" s="81"/>
      <c r="J44" s="258" t="s">
        <v>591</v>
      </c>
      <c r="K44" s="82"/>
      <c r="L44" s="82"/>
      <c r="M44" s="83"/>
      <c r="N44" s="202">
        <v>0</v>
      </c>
      <c r="O44" s="202">
        <v>0</v>
      </c>
      <c r="P44" s="202">
        <v>0</v>
      </c>
      <c r="Q44" s="202">
        <v>0</v>
      </c>
      <c r="R44" s="202">
        <v>0</v>
      </c>
      <c r="S44" s="202">
        <v>0</v>
      </c>
      <c r="T44" s="202">
        <v>0</v>
      </c>
      <c r="U44" s="202">
        <v>0</v>
      </c>
      <c r="V44" s="202">
        <v>0</v>
      </c>
      <c r="W44" s="259">
        <v>1</v>
      </c>
    </row>
    <row r="45" spans="1:26">
      <c r="A45" s="294" t="s">
        <v>260</v>
      </c>
      <c r="B45" s="295"/>
      <c r="C45" s="295"/>
      <c r="D45" s="295"/>
      <c r="E45" s="295"/>
      <c r="F45" s="295"/>
      <c r="G45" s="295"/>
      <c r="H45" s="295"/>
      <c r="I45" s="295"/>
      <c r="J45" s="295"/>
      <c r="K45" s="295"/>
      <c r="L45" s="295"/>
      <c r="M45" s="296"/>
      <c r="N45" s="260">
        <f t="shared" ref="N45:W45" si="13">SUM(N42:N44)</f>
        <v>0</v>
      </c>
      <c r="O45" s="260">
        <f t="shared" si="13"/>
        <v>0</v>
      </c>
      <c r="P45" s="260">
        <f t="shared" si="13"/>
        <v>0</v>
      </c>
      <c r="Q45" s="260">
        <f t="shared" si="13"/>
        <v>1</v>
      </c>
      <c r="R45" s="260">
        <f t="shared" si="13"/>
        <v>1</v>
      </c>
      <c r="S45" s="260">
        <f t="shared" si="13"/>
        <v>1</v>
      </c>
      <c r="T45" s="260">
        <f t="shared" si="13"/>
        <v>0</v>
      </c>
      <c r="U45" s="260">
        <f t="shared" si="13"/>
        <v>1</v>
      </c>
      <c r="V45" s="260">
        <f t="shared" si="13"/>
        <v>0</v>
      </c>
      <c r="W45" s="260">
        <f t="shared" si="13"/>
        <v>2</v>
      </c>
    </row>
    <row r="46" spans="1:26">
      <c r="A46" s="340" t="s">
        <v>249</v>
      </c>
      <c r="B46" s="341"/>
      <c r="C46" s="341"/>
      <c r="D46" s="341"/>
      <c r="E46" s="341"/>
      <c r="F46" s="341"/>
      <c r="G46" s="341"/>
      <c r="H46" s="341"/>
      <c r="I46" s="341"/>
      <c r="J46" s="341"/>
      <c r="K46" s="341"/>
      <c r="L46" s="341"/>
      <c r="M46" s="341"/>
      <c r="N46" s="341"/>
      <c r="O46" s="341"/>
      <c r="P46" s="341"/>
      <c r="Q46" s="341"/>
      <c r="R46" s="341"/>
      <c r="S46" s="341"/>
      <c r="T46" s="341"/>
      <c r="U46" s="341"/>
      <c r="V46" s="341"/>
      <c r="W46" s="342"/>
    </row>
    <row r="47" spans="1:26">
      <c r="A47" s="17">
        <v>34</v>
      </c>
      <c r="B47" s="10" t="s">
        <v>608</v>
      </c>
      <c r="C47" s="202" t="s">
        <v>610</v>
      </c>
      <c r="D47" s="256">
        <v>44658</v>
      </c>
      <c r="E47" s="256">
        <v>44685</v>
      </c>
      <c r="F47" s="256">
        <v>44763</v>
      </c>
      <c r="G47" s="202">
        <f>_xlfn.DAYS(F47,D47)</f>
        <v>105</v>
      </c>
      <c r="H47" s="202" t="s">
        <v>368</v>
      </c>
      <c r="I47" s="261"/>
      <c r="J47" s="262" t="s">
        <v>609</v>
      </c>
      <c r="K47" s="261"/>
      <c r="L47" s="261"/>
      <c r="M47" s="261"/>
      <c r="N47" s="202">
        <v>0</v>
      </c>
      <c r="O47" s="202">
        <v>0</v>
      </c>
      <c r="P47" s="202">
        <v>0</v>
      </c>
      <c r="Q47" s="202">
        <v>1</v>
      </c>
      <c r="R47" s="202">
        <v>1</v>
      </c>
      <c r="S47" s="202">
        <v>1</v>
      </c>
      <c r="T47" s="202">
        <v>1</v>
      </c>
      <c r="U47" s="202">
        <v>0</v>
      </c>
      <c r="V47" s="202">
        <v>1</v>
      </c>
      <c r="W47" s="259">
        <v>0</v>
      </c>
    </row>
    <row r="48" spans="1:26">
      <c r="A48" s="17">
        <v>35</v>
      </c>
      <c r="B48" s="10" t="s">
        <v>614</v>
      </c>
      <c r="C48" s="202" t="s">
        <v>615</v>
      </c>
      <c r="D48" s="256">
        <v>44754</v>
      </c>
      <c r="E48" s="256" t="s">
        <v>32</v>
      </c>
      <c r="F48" s="256">
        <v>44763</v>
      </c>
      <c r="G48" s="202">
        <f>_xlfn.DAYS(F48,D48)</f>
        <v>9</v>
      </c>
      <c r="H48" s="202" t="s">
        <v>367</v>
      </c>
      <c r="I48" s="263"/>
      <c r="J48" s="264" t="s">
        <v>616</v>
      </c>
      <c r="K48" s="263"/>
      <c r="L48" s="263"/>
      <c r="M48" s="263"/>
      <c r="N48" s="202">
        <v>1</v>
      </c>
      <c r="O48" s="202">
        <v>1</v>
      </c>
      <c r="P48" s="202">
        <v>0</v>
      </c>
      <c r="Q48" s="202">
        <v>0</v>
      </c>
      <c r="R48" s="202">
        <v>0</v>
      </c>
      <c r="S48" s="202">
        <v>0</v>
      </c>
      <c r="T48" s="202">
        <v>0</v>
      </c>
      <c r="U48" s="202">
        <v>0</v>
      </c>
      <c r="V48" s="202">
        <v>0</v>
      </c>
      <c r="W48" s="259">
        <v>0</v>
      </c>
      <c r="X48" s="72"/>
      <c r="Y48" s="72"/>
    </row>
    <row r="49" spans="1:24">
      <c r="A49" s="294" t="s">
        <v>261</v>
      </c>
      <c r="B49" s="295"/>
      <c r="C49" s="295"/>
      <c r="D49" s="295"/>
      <c r="E49" s="295"/>
      <c r="F49" s="295"/>
      <c r="G49" s="295"/>
      <c r="H49" s="295"/>
      <c r="I49" s="295"/>
      <c r="J49" s="295"/>
      <c r="K49" s="295"/>
      <c r="L49" s="295"/>
      <c r="M49" s="296"/>
      <c r="N49" s="260">
        <f t="shared" ref="N49:W49" si="14">SUM(N47:N48)</f>
        <v>1</v>
      </c>
      <c r="O49" s="260">
        <f t="shared" si="14"/>
        <v>1</v>
      </c>
      <c r="P49" s="260">
        <f t="shared" si="14"/>
        <v>0</v>
      </c>
      <c r="Q49" s="260">
        <f t="shared" si="14"/>
        <v>1</v>
      </c>
      <c r="R49" s="260">
        <f t="shared" si="14"/>
        <v>1</v>
      </c>
      <c r="S49" s="260">
        <f t="shared" si="14"/>
        <v>1</v>
      </c>
      <c r="T49" s="260">
        <f t="shared" si="14"/>
        <v>1</v>
      </c>
      <c r="U49" s="260">
        <f t="shared" si="14"/>
        <v>0</v>
      </c>
      <c r="V49" s="260">
        <f t="shared" si="14"/>
        <v>1</v>
      </c>
      <c r="W49" s="260">
        <f t="shared" si="14"/>
        <v>0</v>
      </c>
    </row>
    <row r="50" spans="1:24">
      <c r="A50" s="340" t="s">
        <v>250</v>
      </c>
      <c r="B50" s="341"/>
      <c r="C50" s="341"/>
      <c r="D50" s="341"/>
      <c r="E50" s="341"/>
      <c r="F50" s="341"/>
      <c r="G50" s="341"/>
      <c r="H50" s="341"/>
      <c r="I50" s="341"/>
      <c r="J50" s="341"/>
      <c r="K50" s="341"/>
      <c r="L50" s="341"/>
      <c r="M50" s="341"/>
      <c r="N50" s="341"/>
      <c r="O50" s="341"/>
      <c r="P50" s="341"/>
      <c r="Q50" s="341"/>
      <c r="R50" s="341"/>
      <c r="S50" s="341"/>
      <c r="T50" s="341"/>
      <c r="U50" s="341"/>
      <c r="V50" s="341"/>
      <c r="W50" s="342"/>
    </row>
    <row r="51" spans="1:24" ht="31.5">
      <c r="A51" s="17">
        <v>36</v>
      </c>
      <c r="B51" s="48" t="s">
        <v>658</v>
      </c>
      <c r="C51" s="202" t="s">
        <v>657</v>
      </c>
      <c r="D51" s="272">
        <v>44701</v>
      </c>
      <c r="E51" s="256" t="s">
        <v>32</v>
      </c>
      <c r="F51" s="256">
        <v>44774</v>
      </c>
      <c r="G51" s="202">
        <f t="shared" ref="G51:G62" si="15">_xlfn.DAYS(F51,D51)</f>
        <v>73</v>
      </c>
      <c r="H51" s="202" t="s">
        <v>368</v>
      </c>
      <c r="I51" s="343" t="s">
        <v>659</v>
      </c>
      <c r="J51" s="343"/>
      <c r="K51" s="343"/>
      <c r="L51" s="343"/>
      <c r="M51" s="343"/>
      <c r="N51" s="202">
        <v>0</v>
      </c>
      <c r="O51" s="202">
        <v>0</v>
      </c>
      <c r="P51" s="202">
        <v>0</v>
      </c>
      <c r="Q51" s="202">
        <v>0</v>
      </c>
      <c r="R51" s="202">
        <v>0</v>
      </c>
      <c r="S51" s="202">
        <v>0</v>
      </c>
      <c r="T51" s="202">
        <v>0</v>
      </c>
      <c r="U51" s="202">
        <v>0</v>
      </c>
      <c r="V51" s="202">
        <v>0</v>
      </c>
      <c r="W51" s="259">
        <v>1</v>
      </c>
    </row>
    <row r="52" spans="1:24">
      <c r="A52" s="17">
        <f>+A51+1</f>
        <v>37</v>
      </c>
      <c r="B52" s="10" t="s">
        <v>660</v>
      </c>
      <c r="C52" s="202" t="s">
        <v>661</v>
      </c>
      <c r="D52" s="256">
        <v>44769</v>
      </c>
      <c r="E52" s="256" t="s">
        <v>32</v>
      </c>
      <c r="F52" s="256">
        <v>44774</v>
      </c>
      <c r="G52" s="202">
        <f t="shared" si="15"/>
        <v>5</v>
      </c>
      <c r="H52" s="202" t="s">
        <v>368</v>
      </c>
      <c r="I52" s="10" t="s">
        <v>788</v>
      </c>
      <c r="J52" s="261"/>
      <c r="K52" s="261"/>
      <c r="L52" s="261"/>
      <c r="M52" s="261"/>
      <c r="N52" s="202">
        <v>0</v>
      </c>
      <c r="O52" s="202">
        <v>0</v>
      </c>
      <c r="P52" s="202">
        <v>0</v>
      </c>
      <c r="Q52" s="202">
        <v>0</v>
      </c>
      <c r="R52" s="202">
        <v>0</v>
      </c>
      <c r="S52" s="202">
        <v>1</v>
      </c>
      <c r="T52" s="202">
        <v>1</v>
      </c>
      <c r="U52" s="202">
        <v>0</v>
      </c>
      <c r="V52" s="202">
        <v>0</v>
      </c>
      <c r="W52" s="259">
        <v>0</v>
      </c>
    </row>
    <row r="53" spans="1:24">
      <c r="A53" s="17">
        <v>38</v>
      </c>
      <c r="B53" s="248" t="s">
        <v>662</v>
      </c>
      <c r="C53" s="206" t="s">
        <v>663</v>
      </c>
      <c r="D53" s="256">
        <v>44715</v>
      </c>
      <c r="E53" s="256" t="s">
        <v>32</v>
      </c>
      <c r="F53" s="256">
        <v>44775</v>
      </c>
      <c r="G53" s="202">
        <f t="shared" si="15"/>
        <v>60</v>
      </c>
      <c r="H53" s="202" t="s">
        <v>368</v>
      </c>
      <c r="I53" s="10"/>
      <c r="J53" s="206" t="s">
        <v>664</v>
      </c>
      <c r="K53" s="261"/>
      <c r="L53" s="261"/>
      <c r="M53" s="261"/>
      <c r="N53" s="202">
        <v>0</v>
      </c>
      <c r="O53" s="202">
        <v>0</v>
      </c>
      <c r="P53" s="202">
        <v>0</v>
      </c>
      <c r="Q53" s="202">
        <v>0</v>
      </c>
      <c r="R53" s="202">
        <v>0</v>
      </c>
      <c r="S53" s="202">
        <v>0</v>
      </c>
      <c r="T53" s="202">
        <v>0</v>
      </c>
      <c r="U53" s="202">
        <v>0</v>
      </c>
      <c r="V53" s="202">
        <v>0</v>
      </c>
      <c r="W53" s="259">
        <v>1</v>
      </c>
    </row>
    <row r="54" spans="1:24">
      <c r="A54" s="17">
        <v>39</v>
      </c>
      <c r="B54" s="248" t="s">
        <v>671</v>
      </c>
      <c r="C54" s="206" t="s">
        <v>672</v>
      </c>
      <c r="D54" s="256">
        <v>44712</v>
      </c>
      <c r="E54" s="256">
        <v>44728</v>
      </c>
      <c r="F54" s="256">
        <v>44778</v>
      </c>
      <c r="G54" s="202">
        <f t="shared" si="15"/>
        <v>66</v>
      </c>
      <c r="H54" s="202" t="s">
        <v>368</v>
      </c>
      <c r="I54" s="10"/>
      <c r="J54" s="206" t="s">
        <v>675</v>
      </c>
      <c r="K54" s="261"/>
      <c r="L54" s="261"/>
      <c r="M54" s="261"/>
      <c r="N54" s="202">
        <v>0</v>
      </c>
      <c r="O54" s="202">
        <v>0</v>
      </c>
      <c r="P54" s="202">
        <v>1</v>
      </c>
      <c r="Q54" s="202">
        <v>0</v>
      </c>
      <c r="R54" s="202">
        <v>1</v>
      </c>
      <c r="S54" s="202">
        <v>1</v>
      </c>
      <c r="T54" s="202">
        <v>1</v>
      </c>
      <c r="U54" s="202">
        <v>0</v>
      </c>
      <c r="V54" s="202">
        <v>1</v>
      </c>
      <c r="W54" s="259">
        <v>0</v>
      </c>
    </row>
    <row r="55" spans="1:24">
      <c r="A55" s="17">
        <v>40</v>
      </c>
      <c r="B55" s="248" t="s">
        <v>673</v>
      </c>
      <c r="C55" s="206" t="s">
        <v>674</v>
      </c>
      <c r="D55" s="256">
        <v>44650</v>
      </c>
      <c r="E55" s="256">
        <v>44763</v>
      </c>
      <c r="F55" s="256">
        <v>44778</v>
      </c>
      <c r="G55" s="202">
        <f t="shared" si="15"/>
        <v>128</v>
      </c>
      <c r="H55" s="202" t="s">
        <v>368</v>
      </c>
      <c r="I55" s="10"/>
      <c r="J55" s="218" t="s">
        <v>676</v>
      </c>
      <c r="K55" s="261"/>
      <c r="L55" s="261"/>
      <c r="M55" s="261"/>
      <c r="N55" s="202">
        <v>0</v>
      </c>
      <c r="O55" s="202">
        <v>0</v>
      </c>
      <c r="P55" s="202">
        <v>0</v>
      </c>
      <c r="Q55" s="202">
        <v>0</v>
      </c>
      <c r="R55" s="202">
        <v>0</v>
      </c>
      <c r="S55" s="202">
        <v>1</v>
      </c>
      <c r="T55" s="202">
        <v>1</v>
      </c>
      <c r="U55" s="202">
        <v>1</v>
      </c>
      <c r="V55" s="202">
        <v>1</v>
      </c>
      <c r="W55" s="259">
        <v>0</v>
      </c>
    </row>
    <row r="56" spans="1:24">
      <c r="A56" s="17">
        <v>41</v>
      </c>
      <c r="B56" s="248" t="s">
        <v>686</v>
      </c>
      <c r="C56" s="21" t="s">
        <v>687</v>
      </c>
      <c r="D56" s="256">
        <v>44715</v>
      </c>
      <c r="E56" s="256">
        <v>44761</v>
      </c>
      <c r="F56" s="256">
        <v>44792</v>
      </c>
      <c r="G56" s="202">
        <f t="shared" si="15"/>
        <v>77</v>
      </c>
      <c r="H56" s="202" t="s">
        <v>368</v>
      </c>
      <c r="I56" s="10"/>
      <c r="J56" s="21" t="s">
        <v>688</v>
      </c>
      <c r="K56" s="261"/>
      <c r="L56" s="261"/>
      <c r="M56" s="261"/>
      <c r="N56" s="202">
        <v>0</v>
      </c>
      <c r="O56" s="202">
        <v>0</v>
      </c>
      <c r="P56" s="202">
        <v>0</v>
      </c>
      <c r="Q56" s="202">
        <v>1</v>
      </c>
      <c r="R56" s="202">
        <v>0</v>
      </c>
      <c r="S56" s="202">
        <v>1</v>
      </c>
      <c r="T56" s="202">
        <v>1</v>
      </c>
      <c r="U56" s="202">
        <v>0</v>
      </c>
      <c r="V56" s="202">
        <v>1</v>
      </c>
      <c r="W56" s="259">
        <v>0</v>
      </c>
    </row>
    <row r="57" spans="1:24">
      <c r="A57" s="17">
        <v>42</v>
      </c>
      <c r="B57" s="255" t="s">
        <v>693</v>
      </c>
      <c r="C57" s="21" t="s">
        <v>694</v>
      </c>
      <c r="D57" s="256">
        <v>44715</v>
      </c>
      <c r="E57" s="256">
        <v>44783</v>
      </c>
      <c r="F57" s="256">
        <v>44802</v>
      </c>
      <c r="G57" s="202">
        <f t="shared" si="15"/>
        <v>87</v>
      </c>
      <c r="H57" s="202" t="s">
        <v>368</v>
      </c>
      <c r="I57" s="10"/>
      <c r="J57" s="202" t="s">
        <v>695</v>
      </c>
      <c r="K57" s="261"/>
      <c r="L57" s="261"/>
      <c r="M57" s="261"/>
      <c r="N57" s="202">
        <v>0</v>
      </c>
      <c r="O57" s="202">
        <v>0</v>
      </c>
      <c r="P57" s="202">
        <v>0</v>
      </c>
      <c r="Q57" s="202">
        <v>0</v>
      </c>
      <c r="R57" s="202">
        <v>1</v>
      </c>
      <c r="S57" s="202">
        <v>1</v>
      </c>
      <c r="T57" s="202">
        <v>0</v>
      </c>
      <c r="U57" s="202">
        <v>0</v>
      </c>
      <c r="V57" s="202">
        <v>1</v>
      </c>
      <c r="W57" s="259">
        <v>0</v>
      </c>
    </row>
    <row r="58" spans="1:24">
      <c r="A58" s="17">
        <v>43</v>
      </c>
      <c r="B58" s="255" t="s">
        <v>711</v>
      </c>
      <c r="C58" s="21" t="s">
        <v>712</v>
      </c>
      <c r="D58" s="256">
        <v>44771</v>
      </c>
      <c r="E58" s="256" t="s">
        <v>32</v>
      </c>
      <c r="F58" s="256">
        <v>44803</v>
      </c>
      <c r="G58" s="202">
        <f t="shared" si="15"/>
        <v>32</v>
      </c>
      <c r="H58" s="202" t="s">
        <v>368</v>
      </c>
      <c r="I58" s="10"/>
      <c r="J58" s="21" t="s">
        <v>713</v>
      </c>
      <c r="K58" s="261"/>
      <c r="L58" s="261"/>
      <c r="M58" s="261"/>
      <c r="N58" s="202">
        <v>0</v>
      </c>
      <c r="O58" s="202">
        <v>0</v>
      </c>
      <c r="P58" s="202">
        <v>0</v>
      </c>
      <c r="Q58" s="202">
        <v>0</v>
      </c>
      <c r="R58" s="202">
        <v>0</v>
      </c>
      <c r="S58" s="202">
        <v>0</v>
      </c>
      <c r="T58" s="202">
        <v>0</v>
      </c>
      <c r="U58" s="202">
        <v>0</v>
      </c>
      <c r="V58" s="202">
        <v>0</v>
      </c>
      <c r="W58" s="259">
        <v>1</v>
      </c>
    </row>
    <row r="59" spans="1:24">
      <c r="A59" s="17">
        <v>44</v>
      </c>
      <c r="B59" s="255" t="s">
        <v>721</v>
      </c>
      <c r="C59" s="21" t="s">
        <v>722</v>
      </c>
      <c r="D59" s="256">
        <v>44734</v>
      </c>
      <c r="E59" s="256">
        <v>44785</v>
      </c>
      <c r="F59" s="256">
        <v>44804</v>
      </c>
      <c r="G59" s="202">
        <f t="shared" si="15"/>
        <v>70</v>
      </c>
      <c r="H59" s="202" t="s">
        <v>368</v>
      </c>
      <c r="I59" s="10"/>
      <c r="J59" s="21" t="s">
        <v>729</v>
      </c>
      <c r="K59" s="261"/>
      <c r="L59" s="261"/>
      <c r="M59" s="261"/>
      <c r="N59" s="202">
        <v>0</v>
      </c>
      <c r="O59" s="202">
        <v>0</v>
      </c>
      <c r="P59" s="202">
        <v>0</v>
      </c>
      <c r="Q59" s="202">
        <v>0</v>
      </c>
      <c r="R59" s="202">
        <v>1</v>
      </c>
      <c r="S59" s="202">
        <v>0</v>
      </c>
      <c r="T59" s="202">
        <v>0</v>
      </c>
      <c r="U59" s="202">
        <v>0</v>
      </c>
      <c r="V59" s="202">
        <v>1</v>
      </c>
      <c r="W59" s="259">
        <v>0</v>
      </c>
    </row>
    <row r="60" spans="1:24">
      <c r="A60" s="17">
        <v>45</v>
      </c>
      <c r="B60" s="255" t="s">
        <v>723</v>
      </c>
      <c r="C60" s="21" t="s">
        <v>724</v>
      </c>
      <c r="D60" s="256">
        <v>44774</v>
      </c>
      <c r="E60" s="256" t="s">
        <v>32</v>
      </c>
      <c r="F60" s="256">
        <v>44804</v>
      </c>
      <c r="G60" s="202">
        <f t="shared" si="15"/>
        <v>30</v>
      </c>
      <c r="H60" s="202" t="s">
        <v>368</v>
      </c>
      <c r="I60" s="10"/>
      <c r="J60" s="21" t="s">
        <v>730</v>
      </c>
      <c r="K60" s="261"/>
      <c r="L60" s="261"/>
      <c r="M60" s="261"/>
      <c r="N60" s="202">
        <v>0</v>
      </c>
      <c r="O60" s="202">
        <v>0</v>
      </c>
      <c r="P60" s="202">
        <v>0</v>
      </c>
      <c r="Q60" s="202">
        <v>0</v>
      </c>
      <c r="R60" s="202">
        <v>0</v>
      </c>
      <c r="S60" s="202">
        <v>0</v>
      </c>
      <c r="T60" s="202">
        <v>0</v>
      </c>
      <c r="U60" s="202">
        <v>0</v>
      </c>
      <c r="V60" s="202">
        <v>0</v>
      </c>
      <c r="W60" s="259">
        <v>1</v>
      </c>
      <c r="X60" s="84"/>
    </row>
    <row r="61" spans="1:24">
      <c r="A61" s="17"/>
      <c r="B61" s="255" t="s">
        <v>725</v>
      </c>
      <c r="C61" s="21" t="s">
        <v>726</v>
      </c>
      <c r="D61" s="256">
        <v>44755</v>
      </c>
      <c r="E61" s="256" t="s">
        <v>32</v>
      </c>
      <c r="F61" s="256">
        <v>44804</v>
      </c>
      <c r="G61" s="202">
        <f t="shared" si="15"/>
        <v>49</v>
      </c>
      <c r="H61" s="202" t="s">
        <v>368</v>
      </c>
      <c r="I61" s="10"/>
      <c r="J61" s="21" t="s">
        <v>731</v>
      </c>
      <c r="K61" s="261"/>
      <c r="L61" s="261"/>
      <c r="M61" s="261"/>
      <c r="N61" s="202">
        <v>0</v>
      </c>
      <c r="O61" s="202">
        <v>0</v>
      </c>
      <c r="P61" s="202">
        <v>0</v>
      </c>
      <c r="Q61" s="202">
        <v>0</v>
      </c>
      <c r="R61" s="202">
        <v>0</v>
      </c>
      <c r="S61" s="202">
        <v>0</v>
      </c>
      <c r="T61" s="202">
        <v>0</v>
      </c>
      <c r="U61" s="202">
        <v>0</v>
      </c>
      <c r="V61" s="202">
        <v>0</v>
      </c>
      <c r="W61" s="259">
        <v>1</v>
      </c>
    </row>
    <row r="62" spans="1:24">
      <c r="A62" s="17">
        <v>46</v>
      </c>
      <c r="B62" s="255" t="s">
        <v>727</v>
      </c>
      <c r="C62" s="21" t="s">
        <v>728</v>
      </c>
      <c r="D62" s="256">
        <v>44755</v>
      </c>
      <c r="E62" s="256" t="s">
        <v>32</v>
      </c>
      <c r="F62" s="256">
        <v>44804</v>
      </c>
      <c r="G62" s="202">
        <f t="shared" si="15"/>
        <v>49</v>
      </c>
      <c r="H62" s="202" t="s">
        <v>368</v>
      </c>
      <c r="I62" s="261"/>
      <c r="J62" s="261" t="s">
        <v>744</v>
      </c>
      <c r="K62" s="261"/>
      <c r="L62" s="261"/>
      <c r="M62" s="261"/>
      <c r="N62" s="202">
        <v>0</v>
      </c>
      <c r="O62" s="202">
        <v>0</v>
      </c>
      <c r="P62" s="202">
        <v>0</v>
      </c>
      <c r="Q62" s="202">
        <v>0</v>
      </c>
      <c r="R62" s="202">
        <v>0</v>
      </c>
      <c r="S62" s="202">
        <v>0</v>
      </c>
      <c r="T62" s="202">
        <v>0</v>
      </c>
      <c r="U62" s="202">
        <v>0</v>
      </c>
      <c r="V62" s="202">
        <v>0</v>
      </c>
      <c r="W62" s="259">
        <v>1</v>
      </c>
    </row>
    <row r="63" spans="1:24">
      <c r="A63" s="359" t="s">
        <v>262</v>
      </c>
      <c r="B63" s="359"/>
      <c r="C63" s="359"/>
      <c r="D63" s="359"/>
      <c r="E63" s="359"/>
      <c r="F63" s="359"/>
      <c r="G63" s="359"/>
      <c r="H63" s="359"/>
      <c r="I63" s="359"/>
      <c r="J63" s="359"/>
      <c r="K63" s="359"/>
      <c r="L63" s="359"/>
      <c r="M63" s="359"/>
      <c r="N63" s="260">
        <f t="shared" ref="N63:W63" si="16">SUM(N51:N62)</f>
        <v>0</v>
      </c>
      <c r="O63" s="260">
        <f t="shared" si="16"/>
        <v>0</v>
      </c>
      <c r="P63" s="260">
        <f t="shared" si="16"/>
        <v>1</v>
      </c>
      <c r="Q63" s="260">
        <f t="shared" si="16"/>
        <v>1</v>
      </c>
      <c r="R63" s="260">
        <f t="shared" si="16"/>
        <v>3</v>
      </c>
      <c r="S63" s="260">
        <f t="shared" si="16"/>
        <v>5</v>
      </c>
      <c r="T63" s="260">
        <f t="shared" si="16"/>
        <v>4</v>
      </c>
      <c r="U63" s="260">
        <f t="shared" si="16"/>
        <v>1</v>
      </c>
      <c r="V63" s="260">
        <f t="shared" si="16"/>
        <v>5</v>
      </c>
      <c r="W63" s="260">
        <f t="shared" si="16"/>
        <v>6</v>
      </c>
    </row>
    <row r="64" spans="1:24">
      <c r="A64" s="344" t="s">
        <v>251</v>
      </c>
      <c r="B64" s="344"/>
      <c r="C64" s="344"/>
      <c r="D64" s="344"/>
      <c r="E64" s="344"/>
      <c r="F64" s="344"/>
      <c r="G64" s="344"/>
      <c r="H64" s="344"/>
      <c r="I64" s="344"/>
      <c r="J64" s="344"/>
      <c r="K64" s="344"/>
      <c r="L64" s="344"/>
      <c r="M64" s="344"/>
      <c r="N64" s="344"/>
      <c r="O64" s="344"/>
      <c r="P64" s="344"/>
      <c r="Q64" s="344"/>
      <c r="R64" s="344"/>
      <c r="S64" s="344"/>
      <c r="T64" s="344"/>
      <c r="U64" s="344"/>
      <c r="V64" s="344"/>
      <c r="W64" s="344"/>
    </row>
    <row r="65" spans="1:23">
      <c r="A65" s="17">
        <f>+A62+1</f>
        <v>47</v>
      </c>
      <c r="B65" s="255" t="s">
        <v>735</v>
      </c>
      <c r="C65" s="21" t="s">
        <v>736</v>
      </c>
      <c r="D65" s="256">
        <v>44754</v>
      </c>
      <c r="E65" s="256" t="s">
        <v>32</v>
      </c>
      <c r="F65" s="256">
        <v>44806</v>
      </c>
      <c r="G65" s="202">
        <f>_xlfn.DAYS(F65,D65)</f>
        <v>52</v>
      </c>
      <c r="H65" s="202" t="s">
        <v>546</v>
      </c>
      <c r="I65" s="21" t="s">
        <v>737</v>
      </c>
      <c r="J65" s="289"/>
      <c r="K65" s="289"/>
      <c r="L65" s="289"/>
      <c r="M65" s="289"/>
      <c r="N65" s="202">
        <v>0</v>
      </c>
      <c r="O65" s="202">
        <v>0</v>
      </c>
      <c r="P65" s="202">
        <v>0</v>
      </c>
      <c r="Q65" s="202">
        <v>1</v>
      </c>
      <c r="R65" s="202">
        <v>0</v>
      </c>
      <c r="S65" s="202">
        <v>0</v>
      </c>
      <c r="T65" s="202">
        <v>0</v>
      </c>
      <c r="U65" s="202">
        <v>0</v>
      </c>
      <c r="V65" s="202">
        <v>0</v>
      </c>
      <c r="W65" s="202">
        <v>0</v>
      </c>
    </row>
    <row r="66" spans="1:23">
      <c r="A66" s="17">
        <v>48</v>
      </c>
      <c r="B66" s="255" t="s">
        <v>753</v>
      </c>
      <c r="C66" s="21" t="s">
        <v>754</v>
      </c>
      <c r="D66" s="256">
        <v>44764</v>
      </c>
      <c r="E66" s="256">
        <v>44783</v>
      </c>
      <c r="F66" s="256">
        <v>44817</v>
      </c>
      <c r="G66" s="202">
        <f>_xlfn.DAYS(F66,D66)</f>
        <v>53</v>
      </c>
      <c r="H66" s="202" t="s">
        <v>368</v>
      </c>
      <c r="I66" s="289"/>
      <c r="J66" s="21" t="s">
        <v>755</v>
      </c>
      <c r="K66" s="289"/>
      <c r="L66" s="289"/>
      <c r="M66" s="289"/>
      <c r="N66" s="202">
        <v>0</v>
      </c>
      <c r="O66" s="202">
        <v>0</v>
      </c>
      <c r="P66" s="202">
        <v>0</v>
      </c>
      <c r="Q66" s="202">
        <v>0</v>
      </c>
      <c r="R66" s="202">
        <v>1</v>
      </c>
      <c r="S66" s="202">
        <v>0</v>
      </c>
      <c r="T66" s="202">
        <v>0</v>
      </c>
      <c r="U66" s="202">
        <v>0</v>
      </c>
      <c r="V66" s="202">
        <v>1</v>
      </c>
      <c r="W66" s="202">
        <v>0</v>
      </c>
    </row>
    <row r="67" spans="1:23">
      <c r="A67" s="17">
        <v>49</v>
      </c>
      <c r="B67" s="248" t="s">
        <v>768</v>
      </c>
      <c r="C67" s="206" t="s">
        <v>769</v>
      </c>
      <c r="D67" s="256">
        <v>44771</v>
      </c>
      <c r="E67" s="256">
        <v>44792</v>
      </c>
      <c r="F67" s="256">
        <v>44826</v>
      </c>
      <c r="G67" s="202">
        <f>_xlfn.DAYS(F67,D67)</f>
        <v>55</v>
      </c>
      <c r="H67" s="202" t="s">
        <v>368</v>
      </c>
      <c r="I67" s="289"/>
      <c r="J67" s="202" t="s">
        <v>789</v>
      </c>
      <c r="K67" s="289"/>
      <c r="L67" s="289"/>
      <c r="M67" s="289"/>
      <c r="N67" s="202">
        <v>0</v>
      </c>
      <c r="O67" s="202">
        <v>0</v>
      </c>
      <c r="P67" s="202">
        <v>0</v>
      </c>
      <c r="Q67" s="202">
        <v>0</v>
      </c>
      <c r="R67" s="202">
        <v>1</v>
      </c>
      <c r="S67" s="202">
        <v>1</v>
      </c>
      <c r="T67" s="202">
        <v>0</v>
      </c>
      <c r="U67" s="202">
        <v>0</v>
      </c>
      <c r="V67" s="202">
        <v>1</v>
      </c>
      <c r="W67" s="202">
        <v>0</v>
      </c>
    </row>
    <row r="68" spans="1:23">
      <c r="A68" s="17">
        <v>50</v>
      </c>
      <c r="B68" s="255" t="s">
        <v>386</v>
      </c>
      <c r="C68" s="21" t="s">
        <v>776</v>
      </c>
      <c r="D68" s="256">
        <v>44798</v>
      </c>
      <c r="E68" s="256" t="s">
        <v>32</v>
      </c>
      <c r="F68" s="256">
        <v>44831</v>
      </c>
      <c r="G68" s="202">
        <f>_xlfn.DAYS(F68,D68)</f>
        <v>33</v>
      </c>
      <c r="H68" s="202" t="s">
        <v>367</v>
      </c>
      <c r="I68" s="289"/>
      <c r="J68" s="202" t="s">
        <v>790</v>
      </c>
      <c r="K68" s="289"/>
      <c r="L68" s="289"/>
      <c r="M68" s="289"/>
      <c r="N68" s="202">
        <v>0</v>
      </c>
      <c r="O68" s="202">
        <v>0</v>
      </c>
      <c r="P68" s="202">
        <v>0</v>
      </c>
      <c r="Q68" s="202">
        <v>0</v>
      </c>
      <c r="R68" s="202">
        <v>0</v>
      </c>
      <c r="S68" s="202">
        <v>0</v>
      </c>
      <c r="T68" s="202">
        <v>0</v>
      </c>
      <c r="U68" s="202">
        <v>0</v>
      </c>
      <c r="V68" s="202">
        <v>0</v>
      </c>
      <c r="W68" s="202">
        <v>1</v>
      </c>
    </row>
    <row r="69" spans="1:23">
      <c r="A69" s="294" t="s">
        <v>263</v>
      </c>
      <c r="B69" s="295"/>
      <c r="C69" s="295"/>
      <c r="D69" s="295"/>
      <c r="E69" s="295"/>
      <c r="F69" s="295"/>
      <c r="G69" s="295"/>
      <c r="H69" s="295"/>
      <c r="I69" s="295"/>
      <c r="J69" s="295"/>
      <c r="K69" s="295"/>
      <c r="L69" s="295"/>
      <c r="M69" s="296"/>
      <c r="N69" s="260">
        <f t="shared" ref="N69:W69" si="17">SUM(N65:N68)</f>
        <v>0</v>
      </c>
      <c r="O69" s="260">
        <f t="shared" si="17"/>
        <v>0</v>
      </c>
      <c r="P69" s="260">
        <f t="shared" si="17"/>
        <v>0</v>
      </c>
      <c r="Q69" s="260">
        <f t="shared" si="17"/>
        <v>1</v>
      </c>
      <c r="R69" s="260">
        <f t="shared" si="17"/>
        <v>2</v>
      </c>
      <c r="S69" s="260">
        <f t="shared" si="17"/>
        <v>1</v>
      </c>
      <c r="T69" s="260">
        <f t="shared" si="17"/>
        <v>0</v>
      </c>
      <c r="U69" s="260">
        <f t="shared" si="17"/>
        <v>0</v>
      </c>
      <c r="V69" s="260">
        <f t="shared" si="17"/>
        <v>2</v>
      </c>
      <c r="W69" s="260">
        <f t="shared" si="17"/>
        <v>1</v>
      </c>
    </row>
    <row r="70" spans="1:23">
      <c r="A70" s="340" t="s">
        <v>252</v>
      </c>
      <c r="B70" s="341"/>
      <c r="C70" s="341"/>
      <c r="D70" s="341"/>
      <c r="E70" s="341"/>
      <c r="F70" s="341"/>
      <c r="G70" s="341"/>
      <c r="H70" s="341"/>
      <c r="I70" s="341"/>
      <c r="J70" s="341"/>
      <c r="K70" s="341"/>
      <c r="L70" s="341"/>
      <c r="M70" s="341"/>
      <c r="N70" s="341"/>
      <c r="O70" s="341"/>
      <c r="P70" s="341"/>
      <c r="Q70" s="341"/>
      <c r="R70" s="341"/>
      <c r="S70" s="341"/>
      <c r="T70" s="341"/>
      <c r="U70" s="341"/>
      <c r="V70" s="341"/>
      <c r="W70" s="342"/>
    </row>
    <row r="71" spans="1:23">
      <c r="A71" s="17" t="e">
        <f>+#REF!+1</f>
        <v>#REF!</v>
      </c>
      <c r="B71" s="8"/>
      <c r="C71" s="256"/>
      <c r="D71" s="256"/>
      <c r="E71" s="256"/>
      <c r="F71" s="256"/>
      <c r="G71" s="202"/>
      <c r="H71" s="202"/>
      <c r="I71" s="343"/>
      <c r="J71" s="343"/>
      <c r="K71" s="343"/>
      <c r="L71" s="343"/>
      <c r="M71" s="343"/>
      <c r="N71" s="202"/>
      <c r="O71" s="202"/>
      <c r="P71" s="202"/>
      <c r="Q71" s="202"/>
      <c r="R71" s="202"/>
      <c r="S71" s="202"/>
      <c r="T71" s="202"/>
      <c r="U71" s="202"/>
      <c r="V71" s="202"/>
      <c r="W71" s="202"/>
    </row>
    <row r="72" spans="1:23">
      <c r="A72" s="17"/>
      <c r="B72" s="8"/>
      <c r="C72" s="256"/>
      <c r="D72" s="256"/>
      <c r="E72" s="256"/>
      <c r="F72" s="256"/>
      <c r="G72" s="202"/>
      <c r="H72" s="202"/>
      <c r="I72" s="289"/>
      <c r="J72" s="289"/>
      <c r="K72" s="289"/>
      <c r="L72" s="289"/>
      <c r="M72" s="289"/>
      <c r="N72" s="202"/>
      <c r="O72" s="202"/>
      <c r="P72" s="202"/>
      <c r="Q72" s="202"/>
      <c r="R72" s="202"/>
      <c r="S72" s="202"/>
      <c r="T72" s="202"/>
      <c r="U72" s="202"/>
      <c r="V72" s="202"/>
      <c r="W72" s="202"/>
    </row>
    <row r="73" spans="1:23">
      <c r="A73" s="17"/>
      <c r="B73" s="8"/>
      <c r="C73" s="256"/>
      <c r="D73" s="256"/>
      <c r="E73" s="256"/>
      <c r="F73" s="256"/>
      <c r="G73" s="202"/>
      <c r="H73" s="202"/>
      <c r="I73" s="289"/>
      <c r="J73" s="289"/>
      <c r="K73" s="289"/>
      <c r="L73" s="289"/>
      <c r="M73" s="289"/>
      <c r="N73" s="202"/>
      <c r="O73" s="202"/>
      <c r="P73" s="202"/>
      <c r="Q73" s="202"/>
      <c r="R73" s="202"/>
      <c r="S73" s="202"/>
      <c r="T73" s="202"/>
      <c r="U73" s="202"/>
      <c r="V73" s="202"/>
      <c r="W73" s="202"/>
    </row>
    <row r="74" spans="1:23">
      <c r="A74" s="17"/>
      <c r="B74" s="8"/>
      <c r="C74" s="256"/>
      <c r="D74" s="256"/>
      <c r="E74" s="256"/>
      <c r="F74" s="256"/>
      <c r="G74" s="202"/>
      <c r="H74" s="202"/>
      <c r="I74" s="289"/>
      <c r="J74" s="289"/>
      <c r="K74" s="289"/>
      <c r="L74" s="289"/>
      <c r="M74" s="289"/>
      <c r="N74" s="202"/>
      <c r="O74" s="202"/>
      <c r="P74" s="202"/>
      <c r="Q74" s="202"/>
      <c r="R74" s="202"/>
      <c r="S74" s="202"/>
      <c r="T74" s="202"/>
      <c r="U74" s="202"/>
      <c r="V74" s="202"/>
      <c r="W74" s="202"/>
    </row>
    <row r="75" spans="1:23">
      <c r="A75" s="17"/>
      <c r="B75" s="8"/>
      <c r="C75" s="256"/>
      <c r="D75" s="256"/>
      <c r="E75" s="256"/>
      <c r="F75" s="256"/>
      <c r="G75" s="202"/>
      <c r="H75" s="202"/>
      <c r="I75" s="289"/>
      <c r="J75" s="289"/>
      <c r="K75" s="289"/>
      <c r="L75" s="289"/>
      <c r="M75" s="289"/>
      <c r="N75" s="202"/>
      <c r="O75" s="202"/>
      <c r="P75" s="202"/>
      <c r="Q75" s="202"/>
      <c r="R75" s="202"/>
      <c r="S75" s="202"/>
      <c r="T75" s="202"/>
      <c r="U75" s="202"/>
      <c r="V75" s="202"/>
      <c r="W75" s="202"/>
    </row>
    <row r="76" spans="1:23">
      <c r="A76" s="17"/>
      <c r="B76" s="8"/>
      <c r="C76" s="256"/>
      <c r="D76" s="256"/>
      <c r="E76" s="256"/>
      <c r="F76" s="256"/>
      <c r="G76" s="202"/>
      <c r="H76" s="202"/>
      <c r="I76" s="289"/>
      <c r="J76" s="289"/>
      <c r="K76" s="289"/>
      <c r="L76" s="289"/>
      <c r="M76" s="289"/>
      <c r="N76" s="202"/>
      <c r="O76" s="202"/>
      <c r="P76" s="202"/>
      <c r="Q76" s="202"/>
      <c r="R76" s="202"/>
      <c r="S76" s="202"/>
      <c r="T76" s="202"/>
      <c r="U76" s="202"/>
      <c r="V76" s="202"/>
      <c r="W76" s="202"/>
    </row>
    <row r="77" spans="1:23">
      <c r="A77" s="17"/>
      <c r="B77" s="8"/>
      <c r="C77" s="256"/>
      <c r="D77" s="256"/>
      <c r="E77" s="256"/>
      <c r="F77" s="256"/>
      <c r="G77" s="202"/>
      <c r="H77" s="202"/>
      <c r="I77" s="289"/>
      <c r="J77" s="289"/>
      <c r="K77" s="289"/>
      <c r="L77" s="289"/>
      <c r="M77" s="289"/>
      <c r="N77" s="202"/>
      <c r="O77" s="202"/>
      <c r="P77" s="202"/>
      <c r="Q77" s="202"/>
      <c r="R77" s="202"/>
      <c r="S77" s="202"/>
      <c r="T77" s="202"/>
      <c r="U77" s="202"/>
      <c r="V77" s="202"/>
      <c r="W77" s="202"/>
    </row>
    <row r="78" spans="1:23">
      <c r="A78" s="17" t="e">
        <f>+A71+1</f>
        <v>#REF!</v>
      </c>
      <c r="B78" s="8"/>
      <c r="C78" s="256"/>
      <c r="D78" s="256"/>
      <c r="E78" s="256"/>
      <c r="F78" s="256"/>
      <c r="G78" s="202"/>
      <c r="H78" s="202"/>
      <c r="I78" s="343"/>
      <c r="J78" s="343"/>
      <c r="K78" s="343"/>
      <c r="L78" s="343"/>
      <c r="M78" s="343"/>
      <c r="N78" s="202"/>
      <c r="O78" s="202"/>
      <c r="P78" s="202"/>
      <c r="Q78" s="202"/>
      <c r="R78" s="202"/>
      <c r="S78" s="202"/>
      <c r="T78" s="202"/>
      <c r="U78" s="202"/>
      <c r="V78" s="202"/>
      <c r="W78" s="202"/>
    </row>
    <row r="79" spans="1:23">
      <c r="A79" s="17" t="e">
        <f>+A78+1</f>
        <v>#REF!</v>
      </c>
      <c r="B79" s="10"/>
      <c r="C79" s="202"/>
      <c r="D79" s="256"/>
      <c r="E79" s="256"/>
      <c r="F79" s="256"/>
      <c r="G79" s="202"/>
      <c r="H79" s="202"/>
      <c r="I79" s="343"/>
      <c r="J79" s="343"/>
      <c r="K79" s="343"/>
      <c r="L79" s="343"/>
      <c r="M79" s="343"/>
      <c r="N79" s="202"/>
      <c r="O79" s="202"/>
      <c r="P79" s="202"/>
      <c r="Q79" s="202"/>
      <c r="R79" s="202"/>
      <c r="S79" s="202"/>
      <c r="T79" s="202"/>
      <c r="U79" s="202"/>
      <c r="V79" s="202"/>
      <c r="W79" s="202"/>
    </row>
    <row r="80" spans="1:23">
      <c r="A80" s="294" t="s">
        <v>264</v>
      </c>
      <c r="B80" s="295"/>
      <c r="C80" s="295"/>
      <c r="D80" s="295"/>
      <c r="E80" s="295"/>
      <c r="F80" s="295"/>
      <c r="G80" s="295"/>
      <c r="H80" s="295"/>
      <c r="I80" s="295"/>
      <c r="J80" s="295"/>
      <c r="K80" s="295"/>
      <c r="L80" s="295"/>
      <c r="M80" s="296"/>
      <c r="N80" s="260">
        <f t="shared" ref="N80:W80" si="18">SUM(N71:N79)</f>
        <v>0</v>
      </c>
      <c r="O80" s="260">
        <f t="shared" si="18"/>
        <v>0</v>
      </c>
      <c r="P80" s="260">
        <f t="shared" si="18"/>
        <v>0</v>
      </c>
      <c r="Q80" s="260">
        <f t="shared" si="18"/>
        <v>0</v>
      </c>
      <c r="R80" s="260">
        <f t="shared" si="18"/>
        <v>0</v>
      </c>
      <c r="S80" s="260">
        <f t="shared" si="18"/>
        <v>0</v>
      </c>
      <c r="T80" s="260">
        <f t="shared" si="18"/>
        <v>0</v>
      </c>
      <c r="U80" s="260">
        <f t="shared" si="18"/>
        <v>0</v>
      </c>
      <c r="V80" s="260">
        <f t="shared" si="18"/>
        <v>0</v>
      </c>
      <c r="W80" s="260">
        <f t="shared" si="18"/>
        <v>0</v>
      </c>
    </row>
    <row r="81" spans="1:26" ht="17.100000000000001" customHeight="1">
      <c r="A81" s="340" t="s">
        <v>253</v>
      </c>
      <c r="B81" s="341"/>
      <c r="C81" s="341"/>
      <c r="D81" s="341"/>
      <c r="E81" s="341"/>
      <c r="F81" s="341"/>
      <c r="G81" s="341"/>
      <c r="H81" s="341"/>
      <c r="I81" s="341"/>
      <c r="J81" s="341"/>
      <c r="K81" s="341"/>
      <c r="L81" s="341"/>
      <c r="M81" s="341"/>
      <c r="N81" s="341"/>
      <c r="O81" s="341"/>
      <c r="P81" s="341"/>
      <c r="Q81" s="341"/>
      <c r="R81" s="341"/>
      <c r="S81" s="341"/>
      <c r="T81" s="341"/>
      <c r="U81" s="341"/>
      <c r="V81" s="341"/>
      <c r="W81" s="342"/>
    </row>
    <row r="82" spans="1:26">
      <c r="A82" s="17" t="e">
        <f>+A79+1</f>
        <v>#REF!</v>
      </c>
      <c r="B82" s="10"/>
      <c r="C82" s="202"/>
      <c r="D82" s="256"/>
      <c r="E82" s="256"/>
      <c r="F82" s="256"/>
      <c r="G82" s="202"/>
      <c r="H82" s="202"/>
      <c r="I82" s="343"/>
      <c r="J82" s="343"/>
      <c r="K82" s="343"/>
      <c r="L82" s="343"/>
      <c r="M82" s="343"/>
      <c r="N82" s="202"/>
      <c r="O82" s="202"/>
      <c r="P82" s="202"/>
      <c r="Q82" s="202"/>
      <c r="R82" s="202"/>
      <c r="S82" s="202"/>
      <c r="T82" s="202"/>
      <c r="U82" s="202"/>
      <c r="V82" s="202"/>
      <c r="W82" s="202"/>
    </row>
    <row r="83" spans="1:26">
      <c r="A83" s="17" t="e">
        <f>+A82+1</f>
        <v>#REF!</v>
      </c>
      <c r="B83" s="10"/>
      <c r="C83" s="202"/>
      <c r="D83" s="256"/>
      <c r="E83" s="256"/>
      <c r="F83" s="256"/>
      <c r="G83" s="202"/>
      <c r="H83" s="202"/>
      <c r="I83" s="343"/>
      <c r="J83" s="343"/>
      <c r="K83" s="343"/>
      <c r="L83" s="343"/>
      <c r="M83" s="343"/>
      <c r="N83" s="202"/>
      <c r="O83" s="202"/>
      <c r="P83" s="202"/>
      <c r="Q83" s="202"/>
      <c r="R83" s="202"/>
      <c r="S83" s="202"/>
      <c r="T83" s="202"/>
      <c r="U83" s="202"/>
      <c r="V83" s="202"/>
      <c r="W83" s="202"/>
    </row>
    <row r="84" spans="1:26">
      <c r="A84" s="17" t="e">
        <f>+A83+1</f>
        <v>#REF!</v>
      </c>
      <c r="B84" s="10"/>
      <c r="C84" s="202"/>
      <c r="D84" s="256"/>
      <c r="E84" s="202"/>
      <c r="F84" s="256"/>
      <c r="G84" s="202"/>
      <c r="H84" s="202"/>
      <c r="I84" s="343"/>
      <c r="J84" s="343"/>
      <c r="K84" s="343"/>
      <c r="L84" s="343"/>
      <c r="M84" s="343"/>
      <c r="N84" s="202"/>
      <c r="O84" s="202"/>
      <c r="P84" s="202"/>
      <c r="Q84" s="202"/>
      <c r="R84" s="202"/>
      <c r="S84" s="202"/>
      <c r="T84" s="202"/>
      <c r="U84" s="202"/>
      <c r="V84" s="202"/>
      <c r="W84" s="202"/>
    </row>
    <row r="85" spans="1:26">
      <c r="A85" s="294" t="s">
        <v>265</v>
      </c>
      <c r="B85" s="295"/>
      <c r="C85" s="295"/>
      <c r="D85" s="295"/>
      <c r="E85" s="295"/>
      <c r="F85" s="295"/>
      <c r="G85" s="295"/>
      <c r="H85" s="295"/>
      <c r="I85" s="295"/>
      <c r="J85" s="295"/>
      <c r="K85" s="295"/>
      <c r="L85" s="295"/>
      <c r="M85" s="296"/>
      <c r="N85" s="260">
        <f t="shared" ref="N85:W85" si="19">SUM(N82:N84)</f>
        <v>0</v>
      </c>
      <c r="O85" s="260">
        <f t="shared" si="19"/>
        <v>0</v>
      </c>
      <c r="P85" s="260">
        <f t="shared" si="19"/>
        <v>0</v>
      </c>
      <c r="Q85" s="260">
        <f t="shared" si="19"/>
        <v>0</v>
      </c>
      <c r="R85" s="260">
        <f t="shared" si="19"/>
        <v>0</v>
      </c>
      <c r="S85" s="260">
        <f t="shared" si="19"/>
        <v>0</v>
      </c>
      <c r="T85" s="260">
        <f t="shared" si="19"/>
        <v>0</v>
      </c>
      <c r="U85" s="260">
        <f t="shared" si="19"/>
        <v>0</v>
      </c>
      <c r="V85" s="260">
        <f t="shared" si="19"/>
        <v>0</v>
      </c>
      <c r="W85" s="260">
        <f t="shared" si="19"/>
        <v>0</v>
      </c>
    </row>
    <row r="86" spans="1:26">
      <c r="A86" s="340" t="s">
        <v>254</v>
      </c>
      <c r="B86" s="341"/>
      <c r="C86" s="341"/>
      <c r="D86" s="341"/>
      <c r="E86" s="341"/>
      <c r="F86" s="341"/>
      <c r="G86" s="341"/>
      <c r="H86" s="341"/>
      <c r="I86" s="341"/>
      <c r="J86" s="341"/>
      <c r="K86" s="341"/>
      <c r="L86" s="341"/>
      <c r="M86" s="341"/>
      <c r="N86" s="341"/>
      <c r="O86" s="341"/>
      <c r="P86" s="341"/>
      <c r="Q86" s="341"/>
      <c r="R86" s="341"/>
      <c r="S86" s="341"/>
      <c r="T86" s="341"/>
      <c r="U86" s="341"/>
      <c r="V86" s="341"/>
      <c r="W86" s="342"/>
    </row>
    <row r="87" spans="1:26" s="53" customFormat="1">
      <c r="A87" s="60" t="e">
        <f>+A84+1</f>
        <v>#REF!</v>
      </c>
      <c r="B87" s="10"/>
      <c r="C87" s="202"/>
      <c r="D87" s="61"/>
      <c r="E87" s="61"/>
      <c r="F87" s="61"/>
      <c r="G87" s="66"/>
      <c r="H87" s="77"/>
      <c r="I87" s="353"/>
      <c r="J87" s="354"/>
      <c r="K87" s="354"/>
      <c r="L87" s="354"/>
      <c r="M87" s="355"/>
      <c r="N87" s="66"/>
      <c r="O87" s="66"/>
      <c r="P87" s="66"/>
      <c r="Q87" s="66"/>
      <c r="R87" s="66"/>
      <c r="S87" s="66"/>
      <c r="T87" s="66"/>
      <c r="U87" s="66"/>
      <c r="V87" s="66"/>
      <c r="W87" s="66"/>
    </row>
    <row r="88" spans="1:26" ht="20.100000000000001" customHeight="1">
      <c r="A88" s="60" t="e">
        <f>+A87+1</f>
        <v>#REF!</v>
      </c>
      <c r="B88" s="8"/>
      <c r="C88" s="202"/>
      <c r="D88" s="256"/>
      <c r="E88" s="256"/>
      <c r="F88" s="256"/>
      <c r="G88" s="202"/>
      <c r="H88" s="202"/>
      <c r="I88" s="343"/>
      <c r="J88" s="343"/>
      <c r="K88" s="343"/>
      <c r="L88" s="343"/>
      <c r="M88" s="343"/>
      <c r="N88" s="202"/>
      <c r="O88" s="202"/>
      <c r="P88" s="202"/>
      <c r="Q88" s="202"/>
      <c r="R88" s="202"/>
      <c r="S88" s="202"/>
      <c r="T88" s="202"/>
      <c r="U88" s="202"/>
      <c r="V88" s="202"/>
      <c r="W88" s="202"/>
      <c r="X88" s="52"/>
      <c r="Y88" s="54"/>
      <c r="Z88" s="54"/>
    </row>
    <row r="89" spans="1:26">
      <c r="A89" s="60" t="e">
        <f>+A88+1</f>
        <v>#REF!</v>
      </c>
      <c r="B89" s="10"/>
      <c r="C89" s="266"/>
      <c r="D89" s="256"/>
      <c r="E89" s="256"/>
      <c r="F89" s="256"/>
      <c r="G89" s="202"/>
      <c r="H89" s="202"/>
      <c r="I89" s="343"/>
      <c r="J89" s="343"/>
      <c r="K89" s="343"/>
      <c r="L89" s="343"/>
      <c r="M89" s="343"/>
      <c r="N89" s="202"/>
      <c r="O89" s="202"/>
      <c r="P89" s="202"/>
      <c r="Q89" s="202"/>
      <c r="R89" s="202"/>
      <c r="S89" s="202"/>
      <c r="T89" s="202"/>
      <c r="U89" s="202"/>
      <c r="V89" s="202"/>
      <c r="W89" s="202"/>
      <c r="X89" s="54"/>
      <c r="Y89" s="54"/>
      <c r="Z89" s="54"/>
    </row>
    <row r="90" spans="1:26">
      <c r="A90" s="294" t="s">
        <v>266</v>
      </c>
      <c r="B90" s="295"/>
      <c r="C90" s="295"/>
      <c r="D90" s="295"/>
      <c r="E90" s="295"/>
      <c r="F90" s="295"/>
      <c r="G90" s="295"/>
      <c r="H90" s="295"/>
      <c r="I90" s="295"/>
      <c r="J90" s="295"/>
      <c r="K90" s="295"/>
      <c r="L90" s="295"/>
      <c r="M90" s="296"/>
      <c r="N90" s="67">
        <f>SUM(N87:N89)</f>
        <v>0</v>
      </c>
      <c r="O90" s="67">
        <f t="shared" ref="O90:W90" si="20">SUM(O87:O89)</f>
        <v>0</v>
      </c>
      <c r="P90" s="67">
        <f t="shared" si="20"/>
        <v>0</v>
      </c>
      <c r="Q90" s="67">
        <f t="shared" si="20"/>
        <v>0</v>
      </c>
      <c r="R90" s="67">
        <f t="shared" si="20"/>
        <v>0</v>
      </c>
      <c r="S90" s="67">
        <f t="shared" si="20"/>
        <v>0</v>
      </c>
      <c r="T90" s="67">
        <f t="shared" si="20"/>
        <v>0</v>
      </c>
      <c r="U90" s="67">
        <f t="shared" si="20"/>
        <v>0</v>
      </c>
      <c r="V90" s="67">
        <f t="shared" si="20"/>
        <v>0</v>
      </c>
      <c r="W90" s="67">
        <f t="shared" si="20"/>
        <v>0</v>
      </c>
    </row>
  </sheetData>
  <mergeCells count="56">
    <mergeCell ref="I26:M26"/>
    <mergeCell ref="I27:M27"/>
    <mergeCell ref="I28:M28"/>
    <mergeCell ref="I29:M29"/>
    <mergeCell ref="A63:M63"/>
    <mergeCell ref="A30:M30"/>
    <mergeCell ref="A46:W46"/>
    <mergeCell ref="A41:W41"/>
    <mergeCell ref="A31:W31"/>
    <mergeCell ref="A21:M21"/>
    <mergeCell ref="I88:M88"/>
    <mergeCell ref="I71:M71"/>
    <mergeCell ref="A80:M80"/>
    <mergeCell ref="A70:W70"/>
    <mergeCell ref="I87:M87"/>
    <mergeCell ref="A69:M69"/>
    <mergeCell ref="I51:M51"/>
    <mergeCell ref="A49:M49"/>
    <mergeCell ref="A50:W50"/>
    <mergeCell ref="I42:M42"/>
    <mergeCell ref="I78:M78"/>
    <mergeCell ref="I83:M83"/>
    <mergeCell ref="A22:W22"/>
    <mergeCell ref="I25:M25"/>
    <mergeCell ref="I24:M24"/>
    <mergeCell ref="I16:M16"/>
    <mergeCell ref="I20:M20"/>
    <mergeCell ref="I18:M18"/>
    <mergeCell ref="I19:M19"/>
    <mergeCell ref="B2:W2"/>
    <mergeCell ref="A6:M6"/>
    <mergeCell ref="I3:M3"/>
    <mergeCell ref="I9:M9"/>
    <mergeCell ref="I10:M10"/>
    <mergeCell ref="I5:M5"/>
    <mergeCell ref="A90:M90"/>
    <mergeCell ref="A4:W4"/>
    <mergeCell ref="A7:W7"/>
    <mergeCell ref="A85:M85"/>
    <mergeCell ref="A81:W81"/>
    <mergeCell ref="A86:W86"/>
    <mergeCell ref="I79:M79"/>
    <mergeCell ref="A64:W64"/>
    <mergeCell ref="A45:M45"/>
    <mergeCell ref="A40:M40"/>
    <mergeCell ref="I82:M82"/>
    <mergeCell ref="I84:M84"/>
    <mergeCell ref="I23:M23"/>
    <mergeCell ref="I89:M89"/>
    <mergeCell ref="I32:M32"/>
    <mergeCell ref="I17:M17"/>
    <mergeCell ref="A15:W15"/>
    <mergeCell ref="A14:M14"/>
    <mergeCell ref="I11:M11"/>
    <mergeCell ref="I12:M12"/>
    <mergeCell ref="I13:M13"/>
  </mergeCells>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P16"/>
  <sheetViews>
    <sheetView workbookViewId="0">
      <selection activeCell="L16" sqref="L16"/>
    </sheetView>
  </sheetViews>
  <sheetFormatPr defaultColWidth="11" defaultRowHeight="15.75"/>
  <cols>
    <col min="3" max="3" width="30.625" customWidth="1"/>
    <col min="4" max="4" width="15.875" customWidth="1"/>
    <col min="5" max="5" width="10.875" customWidth="1"/>
    <col min="12" max="15" width="10.875" customWidth="1"/>
  </cols>
  <sheetData>
    <row r="3" spans="2:16" ht="18.75">
      <c r="B3" s="361" t="s">
        <v>58</v>
      </c>
      <c r="C3" s="361"/>
      <c r="D3" s="361"/>
      <c r="E3" s="361"/>
      <c r="F3" s="361"/>
      <c r="G3" s="361"/>
      <c r="H3" s="361"/>
      <c r="I3" s="361"/>
      <c r="J3" s="361"/>
      <c r="K3" s="361"/>
      <c r="L3" s="361"/>
      <c r="M3" s="361"/>
      <c r="N3" s="361"/>
      <c r="O3" s="361"/>
      <c r="P3" s="361"/>
    </row>
    <row r="4" spans="2:16">
      <c r="B4" s="36" t="s">
        <v>29</v>
      </c>
      <c r="C4" s="36" t="s">
        <v>5</v>
      </c>
      <c r="D4" s="36" t="s">
        <v>38</v>
      </c>
      <c r="E4" s="36" t="s">
        <v>37</v>
      </c>
      <c r="F4" s="36" t="s">
        <v>35</v>
      </c>
      <c r="G4" s="36" t="s">
        <v>41</v>
      </c>
      <c r="H4" s="36" t="s">
        <v>33</v>
      </c>
      <c r="I4" s="36" t="s">
        <v>34</v>
      </c>
      <c r="J4" s="36" t="s">
        <v>36</v>
      </c>
      <c r="K4" s="36" t="s">
        <v>39</v>
      </c>
      <c r="L4" s="36" t="s">
        <v>42</v>
      </c>
      <c r="M4" s="36" t="s">
        <v>43</v>
      </c>
      <c r="N4" s="36" t="s">
        <v>44</v>
      </c>
      <c r="O4" s="36" t="s">
        <v>45</v>
      </c>
      <c r="P4" s="36" t="s">
        <v>46</v>
      </c>
    </row>
    <row r="5" spans="2:16" ht="21">
      <c r="B5" s="325" t="s">
        <v>59</v>
      </c>
      <c r="C5" s="327"/>
      <c r="D5" s="39">
        <v>0</v>
      </c>
      <c r="E5" s="39">
        <v>5</v>
      </c>
      <c r="F5" s="39">
        <v>7</v>
      </c>
      <c r="G5" s="39">
        <v>7</v>
      </c>
      <c r="H5" s="39">
        <v>8</v>
      </c>
      <c r="I5" s="39">
        <v>3</v>
      </c>
      <c r="J5" s="39">
        <v>2</v>
      </c>
      <c r="K5" s="39">
        <v>8</v>
      </c>
      <c r="L5" s="39">
        <v>4</v>
      </c>
      <c r="M5" s="39"/>
      <c r="N5" s="39"/>
      <c r="O5" s="39"/>
      <c r="P5" s="33">
        <f>SUM(D5:O5)</f>
        <v>44</v>
      </c>
    </row>
    <row r="6" spans="2:16" ht="35.1" customHeight="1">
      <c r="B6" s="20">
        <v>1</v>
      </c>
      <c r="C6" s="24" t="s">
        <v>562</v>
      </c>
      <c r="D6" s="58">
        <v>0</v>
      </c>
      <c r="E6" s="58">
        <f>+'Detalle Liquidación'!N14</f>
        <v>1</v>
      </c>
      <c r="F6" s="58">
        <f>+'Detalle Liquidación'!N21</f>
        <v>0</v>
      </c>
      <c r="G6" s="62">
        <f>+'Detalle Liquidación'!N30</f>
        <v>0</v>
      </c>
      <c r="H6" s="58">
        <f>'Detalle Liquidación'!N40</f>
        <v>2</v>
      </c>
      <c r="I6" s="58">
        <f>'Detalle Liquidación'!N45</f>
        <v>0</v>
      </c>
      <c r="J6" s="58">
        <f>'Detalle Liquidación'!N49</f>
        <v>1</v>
      </c>
      <c r="K6" s="58">
        <f>'Detalle Liquidación'!N63</f>
        <v>0</v>
      </c>
      <c r="L6" s="58">
        <f>'Detalle Liquidación'!N69</f>
        <v>0</v>
      </c>
      <c r="M6" s="58"/>
      <c r="N6" s="58"/>
      <c r="O6" s="69"/>
      <c r="P6" s="33">
        <f>SUM(D6:O6)</f>
        <v>4</v>
      </c>
    </row>
    <row r="7" spans="2:16" ht="21">
      <c r="B7" s="20">
        <f t="shared" ref="B7:B14" si="0">B6+1</f>
        <v>2</v>
      </c>
      <c r="C7" s="24" t="s">
        <v>7</v>
      </c>
      <c r="D7" s="58">
        <v>0</v>
      </c>
      <c r="E7" s="71">
        <f>+'Detalle Liquidación'!O14</f>
        <v>0</v>
      </c>
      <c r="F7" s="73">
        <f>+'Detalle Liquidación'!O21</f>
        <v>0</v>
      </c>
      <c r="G7" s="62">
        <f>+'Detalle Liquidación'!O30</f>
        <v>0</v>
      </c>
      <c r="H7" s="26">
        <f>'Detalle Liquidación'!O40</f>
        <v>0</v>
      </c>
      <c r="I7" s="79">
        <f>'Detalle Liquidación'!O45</f>
        <v>0</v>
      </c>
      <c r="J7" s="180">
        <f>'Detalle Liquidación'!O49</f>
        <v>1</v>
      </c>
      <c r="K7" s="63">
        <f>'Detalle Liquidación'!O63</f>
        <v>0</v>
      </c>
      <c r="L7" s="63">
        <f>'Detalle Liquidación'!O69</f>
        <v>0</v>
      </c>
      <c r="M7" s="64"/>
      <c r="N7" s="64"/>
      <c r="O7" s="69"/>
      <c r="P7" s="33">
        <f t="shared" ref="P7:P14" si="1">SUM(D7:O7)</f>
        <v>1</v>
      </c>
    </row>
    <row r="8" spans="2:16" ht="21">
      <c r="B8" s="20">
        <f t="shared" si="0"/>
        <v>3</v>
      </c>
      <c r="C8" s="24" t="s">
        <v>576</v>
      </c>
      <c r="D8" s="58">
        <v>0</v>
      </c>
      <c r="E8" s="71">
        <f>+'Detalle Liquidación'!P14</f>
        <v>3</v>
      </c>
      <c r="F8" s="73">
        <f>+'Detalle Liquidación'!P21</f>
        <v>0</v>
      </c>
      <c r="G8" s="62">
        <f>+'Detalle Liquidación'!P30</f>
        <v>0</v>
      </c>
      <c r="H8" s="59">
        <f>'Detalle Liquidación'!P40</f>
        <v>0</v>
      </c>
      <c r="I8" s="79">
        <f>'Detalle Liquidación'!P45</f>
        <v>0</v>
      </c>
      <c r="J8" s="63">
        <f>'Detalle Liquidación'!P49</f>
        <v>0</v>
      </c>
      <c r="K8" s="63">
        <f>'Detalle Liquidación'!P63</f>
        <v>1</v>
      </c>
      <c r="L8" s="63">
        <f>'Detalle Liquidación'!P69</f>
        <v>0</v>
      </c>
      <c r="M8" s="64"/>
      <c r="N8" s="64"/>
      <c r="O8" s="69"/>
      <c r="P8" s="33">
        <f t="shared" si="1"/>
        <v>4</v>
      </c>
    </row>
    <row r="9" spans="2:16" ht="21">
      <c r="B9" s="20">
        <f t="shared" si="0"/>
        <v>4</v>
      </c>
      <c r="C9" s="24" t="s">
        <v>40</v>
      </c>
      <c r="D9" s="58">
        <v>0</v>
      </c>
      <c r="E9" s="71">
        <f>+'Detalle Liquidación'!Q14</f>
        <v>3</v>
      </c>
      <c r="F9" s="73">
        <f>+'Detalle Liquidación'!Q21</f>
        <v>0</v>
      </c>
      <c r="G9" s="62">
        <f>+'Detalle Liquidación'!Q30</f>
        <v>0</v>
      </c>
      <c r="H9" s="59">
        <f>'Detalle Liquidación'!Q40</f>
        <v>2</v>
      </c>
      <c r="I9" s="79">
        <f>'Detalle Liquidación'!Q45</f>
        <v>1</v>
      </c>
      <c r="J9" s="63">
        <f>'Detalle Liquidación'!Q49</f>
        <v>1</v>
      </c>
      <c r="K9" s="63">
        <f>'Detalle Liquidación'!Q63</f>
        <v>1</v>
      </c>
      <c r="L9" s="63">
        <f>'Detalle Liquidación'!Q69</f>
        <v>1</v>
      </c>
      <c r="M9" s="64"/>
      <c r="N9" s="64"/>
      <c r="O9" s="69"/>
      <c r="P9" s="33">
        <f t="shared" si="1"/>
        <v>9</v>
      </c>
    </row>
    <row r="10" spans="2:16" ht="21">
      <c r="B10" s="20">
        <f t="shared" si="0"/>
        <v>5</v>
      </c>
      <c r="C10" s="24" t="s">
        <v>577</v>
      </c>
      <c r="D10" s="58">
        <v>0</v>
      </c>
      <c r="E10" s="71">
        <f>+'Detalle Liquidación'!R14</f>
        <v>7</v>
      </c>
      <c r="F10" s="73">
        <f>+'Detalle Liquidación'!R21</f>
        <v>1</v>
      </c>
      <c r="G10" s="62">
        <f>+'Detalle Liquidación'!R30</f>
        <v>1</v>
      </c>
      <c r="H10" s="59">
        <f>'Detalle Liquidación'!R40</f>
        <v>2</v>
      </c>
      <c r="I10" s="79">
        <v>1</v>
      </c>
      <c r="J10" s="63">
        <f>'Detalle Liquidación'!R49</f>
        <v>1</v>
      </c>
      <c r="K10" s="63">
        <f>'Detalle Liquidación'!R63</f>
        <v>3</v>
      </c>
      <c r="L10" s="63">
        <f>'Detalle Liquidación'!R69</f>
        <v>2</v>
      </c>
      <c r="M10" s="64"/>
      <c r="N10" s="64"/>
      <c r="O10" s="68"/>
      <c r="P10" s="33">
        <f t="shared" si="1"/>
        <v>18</v>
      </c>
    </row>
    <row r="11" spans="2:16" ht="21">
      <c r="B11" s="20">
        <f t="shared" si="0"/>
        <v>6</v>
      </c>
      <c r="C11" s="24" t="s">
        <v>578</v>
      </c>
      <c r="D11" s="58">
        <v>0</v>
      </c>
      <c r="E11" s="71">
        <f>+'Detalle Liquidación'!S14</f>
        <v>8</v>
      </c>
      <c r="F11" s="73">
        <f>+'Detalle Liquidación'!S21</f>
        <v>1</v>
      </c>
      <c r="G11" s="62">
        <f>+'Detalle Liquidación'!S30</f>
        <v>2</v>
      </c>
      <c r="H11" s="59">
        <f>'Detalle Liquidación'!S40</f>
        <v>3</v>
      </c>
      <c r="I11" s="79">
        <f>'Detalle Liquidación'!S45</f>
        <v>1</v>
      </c>
      <c r="J11" s="63">
        <f>'Detalle Liquidación'!S49</f>
        <v>1</v>
      </c>
      <c r="K11" s="63">
        <f>'Detalle Liquidación'!S63</f>
        <v>5</v>
      </c>
      <c r="L11" s="63">
        <f>'Detalle Liquidación'!S69</f>
        <v>1</v>
      </c>
      <c r="M11" s="64"/>
      <c r="N11" s="64"/>
      <c r="O11" s="69"/>
      <c r="P11" s="33">
        <f t="shared" si="1"/>
        <v>22</v>
      </c>
    </row>
    <row r="12" spans="2:16" ht="21">
      <c r="B12" s="20">
        <f t="shared" si="0"/>
        <v>7</v>
      </c>
      <c r="C12" s="24" t="s">
        <v>570</v>
      </c>
      <c r="D12" s="58">
        <v>0</v>
      </c>
      <c r="E12" s="71">
        <f>+'Detalle Liquidación'!T14</f>
        <v>7</v>
      </c>
      <c r="F12" s="73">
        <f>+'Detalle Liquidación'!T21</f>
        <v>1</v>
      </c>
      <c r="G12" s="62">
        <f>+'Detalle Liquidación'!T30</f>
        <v>1</v>
      </c>
      <c r="H12" s="59">
        <f>'Detalle Liquidación'!T40</f>
        <v>5</v>
      </c>
      <c r="I12" s="69">
        <f>'Detalle Liquidación'!T45</f>
        <v>0</v>
      </c>
      <c r="J12" s="63">
        <f>'Detalle Liquidación'!T49</f>
        <v>1</v>
      </c>
      <c r="K12" s="63">
        <f>'Detalle Liquidación'!T63</f>
        <v>4</v>
      </c>
      <c r="L12" s="63">
        <f>'Detalle Liquidación'!T69</f>
        <v>0</v>
      </c>
      <c r="M12" s="64"/>
      <c r="N12" s="64"/>
      <c r="O12" s="69"/>
      <c r="P12" s="33">
        <f t="shared" si="1"/>
        <v>19</v>
      </c>
    </row>
    <row r="13" spans="2:16" ht="21">
      <c r="B13" s="20">
        <f t="shared" si="0"/>
        <v>8</v>
      </c>
      <c r="C13" s="24" t="s">
        <v>571</v>
      </c>
      <c r="D13" s="58">
        <v>0</v>
      </c>
      <c r="E13" s="71">
        <f>+'Detalle Liquidación'!U14</f>
        <v>0</v>
      </c>
      <c r="F13" s="73">
        <f>+'Detalle Liquidación'!U21</f>
        <v>0</v>
      </c>
      <c r="G13" s="62">
        <f>+'Detalle Liquidación'!U30</f>
        <v>1</v>
      </c>
      <c r="H13" s="59">
        <f>'Detalle Liquidación'!U40</f>
        <v>1</v>
      </c>
      <c r="I13" s="79">
        <f>'Detalle Liquidación'!U45</f>
        <v>1</v>
      </c>
      <c r="J13" s="63">
        <f>'Detalle Liquidación'!U49</f>
        <v>0</v>
      </c>
      <c r="K13" s="63">
        <f>'Detalle Liquidación'!U63</f>
        <v>1</v>
      </c>
      <c r="L13" s="63">
        <f>'Detalle Liquidación'!U69</f>
        <v>0</v>
      </c>
      <c r="M13" s="64"/>
      <c r="N13" s="64"/>
      <c r="O13" s="68"/>
      <c r="P13" s="33">
        <f t="shared" si="1"/>
        <v>4</v>
      </c>
    </row>
    <row r="14" spans="2:16" ht="21">
      <c r="B14" s="20">
        <f t="shared" si="0"/>
        <v>9</v>
      </c>
      <c r="C14" s="24" t="s">
        <v>579</v>
      </c>
      <c r="D14" s="58">
        <v>0</v>
      </c>
      <c r="E14" s="71">
        <f>+'Detalle Liquidación'!V14</f>
        <v>8</v>
      </c>
      <c r="F14" s="73">
        <f>+'Detalle Liquidación'!V21</f>
        <v>0</v>
      </c>
      <c r="G14" s="62">
        <f>+'Detalle Liquidación'!V30</f>
        <v>1</v>
      </c>
      <c r="H14" s="59">
        <f>'Detalle Liquidación'!V45</f>
        <v>0</v>
      </c>
      <c r="I14" s="79">
        <f>'Detalle Liquidación'!V45</f>
        <v>0</v>
      </c>
      <c r="J14" s="63">
        <f>'Detalle Liquidación'!V49</f>
        <v>1</v>
      </c>
      <c r="K14" s="63">
        <f>'Detalle Liquidación'!V63</f>
        <v>5</v>
      </c>
      <c r="L14" s="63">
        <f>'Detalle Liquidación'!V69</f>
        <v>2</v>
      </c>
      <c r="M14" s="64"/>
      <c r="N14" s="64"/>
      <c r="O14" s="68"/>
      <c r="P14" s="33">
        <f t="shared" si="1"/>
        <v>17</v>
      </c>
    </row>
    <row r="15" spans="2:16" ht="21">
      <c r="B15" s="29">
        <v>10</v>
      </c>
      <c r="C15" s="24" t="s">
        <v>580</v>
      </c>
      <c r="D15" s="58">
        <v>0</v>
      </c>
      <c r="E15" s="71">
        <f>+'Detalle Liquidación'!W14</f>
        <v>2</v>
      </c>
      <c r="F15" s="73">
        <f>+'Detalle Liquidación'!W21</f>
        <v>4</v>
      </c>
      <c r="G15" s="62">
        <f>+'Detalle Liquidación'!W30</f>
        <v>4</v>
      </c>
      <c r="H15" s="59">
        <f>'Detalle Liquidación'!W40</f>
        <v>2</v>
      </c>
      <c r="I15" s="79">
        <f>'Detalle Liquidación'!W62</f>
        <v>1</v>
      </c>
      <c r="J15" s="63">
        <f>'Detalle Liquidación'!W49</f>
        <v>0</v>
      </c>
      <c r="K15" s="63">
        <f>'Detalle Liquidación'!W63</f>
        <v>6</v>
      </c>
      <c r="L15" s="63">
        <f>'Detalle Liquidación'!W69</f>
        <v>1</v>
      </c>
      <c r="M15" s="64"/>
      <c r="N15" s="64"/>
      <c r="O15" s="68"/>
      <c r="P15" s="33">
        <f>SUM(D15:O15)</f>
        <v>20</v>
      </c>
    </row>
    <row r="16" spans="2:16" ht="21">
      <c r="B16" s="360" t="s">
        <v>46</v>
      </c>
      <c r="C16" s="360"/>
      <c r="D16" s="33">
        <f>SUM(D6:D14)</f>
        <v>0</v>
      </c>
      <c r="E16" s="33">
        <f>SUM(E6:E14)</f>
        <v>37</v>
      </c>
      <c r="F16" s="33">
        <f>SUM(F6:F15)</f>
        <v>7</v>
      </c>
      <c r="G16" s="33">
        <f t="shared" ref="G16:O16" si="2">SUM(G6:G15)</f>
        <v>10</v>
      </c>
      <c r="H16" s="33">
        <f t="shared" si="2"/>
        <v>17</v>
      </c>
      <c r="I16" s="33">
        <f t="shared" si="2"/>
        <v>5</v>
      </c>
      <c r="J16" s="33">
        <f t="shared" si="2"/>
        <v>7</v>
      </c>
      <c r="K16" s="33">
        <f t="shared" si="2"/>
        <v>26</v>
      </c>
      <c r="L16" s="33">
        <f t="shared" si="2"/>
        <v>7</v>
      </c>
      <c r="M16" s="33">
        <f t="shared" si="2"/>
        <v>0</v>
      </c>
      <c r="N16" s="33">
        <f t="shared" si="2"/>
        <v>0</v>
      </c>
      <c r="O16" s="33">
        <f t="shared" si="2"/>
        <v>0</v>
      </c>
      <c r="P16" s="40"/>
    </row>
  </sheetData>
  <mergeCells count="3">
    <mergeCell ref="B16:C16"/>
    <mergeCell ref="B3:P3"/>
    <mergeCell ref="B5:C5"/>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W39"/>
  <sheetViews>
    <sheetView topLeftCell="A13" workbookViewId="0">
      <selection activeCell="A38" sqref="A38:M38"/>
    </sheetView>
  </sheetViews>
  <sheetFormatPr defaultColWidth="11" defaultRowHeight="15.75"/>
  <cols>
    <col min="13" max="13" width="76.875" customWidth="1"/>
  </cols>
  <sheetData>
    <row r="2" spans="1:23" ht="25.5">
      <c r="A2" s="116"/>
      <c r="B2" s="133" t="s">
        <v>0</v>
      </c>
      <c r="C2" s="133" t="s">
        <v>26</v>
      </c>
      <c r="D2" s="133" t="s">
        <v>1</v>
      </c>
      <c r="E2" s="133" t="s">
        <v>4</v>
      </c>
      <c r="F2" s="133" t="s">
        <v>2</v>
      </c>
      <c r="G2" s="133" t="s">
        <v>65</v>
      </c>
      <c r="H2" s="133" t="s">
        <v>363</v>
      </c>
      <c r="I2" s="351" t="s">
        <v>3</v>
      </c>
      <c r="J2" s="351"/>
      <c r="K2" s="351"/>
      <c r="L2" s="351"/>
      <c r="M2" s="351"/>
      <c r="N2" s="134">
        <v>1</v>
      </c>
      <c r="O2" s="134">
        <v>2</v>
      </c>
      <c r="P2" s="134">
        <v>3</v>
      </c>
      <c r="Q2" s="134">
        <v>4</v>
      </c>
      <c r="R2" s="134">
        <v>5</v>
      </c>
      <c r="S2" s="134">
        <v>6</v>
      </c>
      <c r="T2" s="134">
        <v>7</v>
      </c>
      <c r="U2" s="134">
        <v>8</v>
      </c>
      <c r="V2" s="134">
        <v>9</v>
      </c>
      <c r="W2" s="135">
        <v>10</v>
      </c>
    </row>
    <row r="3" spans="1:23">
      <c r="A3" s="337" t="s">
        <v>244</v>
      </c>
      <c r="B3" s="338"/>
      <c r="C3" s="338"/>
      <c r="D3" s="338"/>
      <c r="E3" s="338"/>
      <c r="F3" s="338"/>
      <c r="G3" s="338"/>
      <c r="H3" s="338"/>
      <c r="I3" s="338"/>
      <c r="J3" s="338"/>
      <c r="K3" s="338"/>
      <c r="L3" s="338"/>
      <c r="M3" s="338"/>
      <c r="N3" s="338"/>
      <c r="O3" s="338"/>
      <c r="P3" s="338"/>
      <c r="Q3" s="338"/>
      <c r="R3" s="338"/>
      <c r="S3" s="338"/>
      <c r="T3" s="338"/>
      <c r="U3" s="338"/>
      <c r="V3" s="338"/>
      <c r="W3" s="339"/>
    </row>
    <row r="4" spans="1:23">
      <c r="A4" s="134">
        <v>1</v>
      </c>
      <c r="B4" s="136"/>
      <c r="C4" s="137"/>
      <c r="D4" s="138"/>
      <c r="E4" s="139"/>
      <c r="F4" s="139"/>
      <c r="G4" s="140"/>
      <c r="H4" s="140"/>
      <c r="I4" s="352"/>
      <c r="J4" s="352"/>
      <c r="K4" s="352"/>
      <c r="L4" s="352"/>
      <c r="M4" s="352"/>
      <c r="N4" s="116"/>
      <c r="O4" s="116"/>
      <c r="P4" s="116"/>
      <c r="Q4" s="116"/>
      <c r="R4" s="116"/>
      <c r="S4" s="116"/>
      <c r="T4" s="116"/>
      <c r="U4" s="116"/>
      <c r="V4" s="116"/>
      <c r="W4" s="116"/>
    </row>
    <row r="5" spans="1:23">
      <c r="A5" s="350" t="s">
        <v>255</v>
      </c>
      <c r="B5" s="350"/>
      <c r="C5" s="350"/>
      <c r="D5" s="350"/>
      <c r="E5" s="350"/>
      <c r="F5" s="350"/>
      <c r="G5" s="350"/>
      <c r="H5" s="350"/>
      <c r="I5" s="350"/>
      <c r="J5" s="350"/>
      <c r="K5" s="350"/>
      <c r="L5" s="350"/>
      <c r="M5" s="350"/>
      <c r="N5" s="141">
        <f t="shared" ref="N5:W5" si="0">SUM(N4:N4)</f>
        <v>0</v>
      </c>
      <c r="O5" s="141">
        <f t="shared" si="0"/>
        <v>0</v>
      </c>
      <c r="P5" s="141">
        <f t="shared" si="0"/>
        <v>0</v>
      </c>
      <c r="Q5" s="141">
        <f t="shared" si="0"/>
        <v>0</v>
      </c>
      <c r="R5" s="141">
        <f t="shared" si="0"/>
        <v>0</v>
      </c>
      <c r="S5" s="141">
        <f t="shared" si="0"/>
        <v>0</v>
      </c>
      <c r="T5" s="141">
        <f t="shared" si="0"/>
        <v>0</v>
      </c>
      <c r="U5" s="141">
        <f t="shared" si="0"/>
        <v>0</v>
      </c>
      <c r="V5" s="141">
        <f t="shared" si="0"/>
        <v>0</v>
      </c>
      <c r="W5" s="141">
        <f t="shared" si="0"/>
        <v>0</v>
      </c>
    </row>
    <row r="6" spans="1:23">
      <c r="A6" s="337" t="s">
        <v>245</v>
      </c>
      <c r="B6" s="338"/>
      <c r="C6" s="338"/>
      <c r="D6" s="338"/>
      <c r="E6" s="338"/>
      <c r="F6" s="338"/>
      <c r="G6" s="338"/>
      <c r="H6" s="338"/>
      <c r="I6" s="338"/>
      <c r="J6" s="338"/>
      <c r="K6" s="338"/>
      <c r="L6" s="338"/>
      <c r="M6" s="338"/>
      <c r="N6" s="338"/>
      <c r="O6" s="338"/>
      <c r="P6" s="338"/>
      <c r="Q6" s="338"/>
      <c r="R6" s="338"/>
      <c r="S6" s="338"/>
      <c r="T6" s="338"/>
      <c r="U6" s="338"/>
      <c r="V6" s="338"/>
      <c r="W6" s="339"/>
    </row>
    <row r="7" spans="1:23">
      <c r="A7" s="151">
        <f>+A4+1</f>
        <v>2</v>
      </c>
      <c r="B7" s="145" t="s">
        <v>92</v>
      </c>
      <c r="C7" s="148" t="s">
        <v>93</v>
      </c>
      <c r="D7" s="149">
        <v>44214</v>
      </c>
      <c r="E7" s="149" t="s">
        <v>32</v>
      </c>
      <c r="F7" s="149">
        <v>44597</v>
      </c>
      <c r="G7" s="144">
        <f t="shared" ref="G7:G10" si="1">_xlfn.DAYS(F7,D7)</f>
        <v>383</v>
      </c>
      <c r="H7" s="152" t="s">
        <v>367</v>
      </c>
      <c r="I7" s="362" t="s">
        <v>94</v>
      </c>
      <c r="J7" s="362"/>
      <c r="K7" s="362"/>
      <c r="L7" s="362"/>
      <c r="M7" s="362"/>
      <c r="N7" s="148">
        <v>0</v>
      </c>
      <c r="O7" s="148">
        <v>0</v>
      </c>
      <c r="P7" s="148">
        <v>1</v>
      </c>
      <c r="Q7" s="148">
        <v>0</v>
      </c>
      <c r="R7" s="148">
        <v>1</v>
      </c>
      <c r="S7" s="148">
        <v>1</v>
      </c>
      <c r="T7" s="148">
        <v>1</v>
      </c>
      <c r="U7" s="148">
        <v>0</v>
      </c>
      <c r="V7" s="148">
        <v>1</v>
      </c>
      <c r="W7" s="148">
        <v>0</v>
      </c>
    </row>
    <row r="8" spans="1:23">
      <c r="A8" s="151">
        <v>3</v>
      </c>
      <c r="B8" s="145" t="s">
        <v>128</v>
      </c>
      <c r="C8" s="148" t="s">
        <v>129</v>
      </c>
      <c r="D8" s="149">
        <v>44592</v>
      </c>
      <c r="E8" s="149" t="s">
        <v>32</v>
      </c>
      <c r="F8" s="149">
        <v>44607</v>
      </c>
      <c r="G8" s="144">
        <f t="shared" si="1"/>
        <v>15</v>
      </c>
      <c r="H8" s="152" t="s">
        <v>367</v>
      </c>
      <c r="I8" s="362" t="s">
        <v>130</v>
      </c>
      <c r="J8" s="362"/>
      <c r="K8" s="362"/>
      <c r="L8" s="362"/>
      <c r="M8" s="362"/>
      <c r="N8" s="148">
        <v>0</v>
      </c>
      <c r="O8" s="148">
        <v>0</v>
      </c>
      <c r="P8" s="148">
        <v>1</v>
      </c>
      <c r="Q8" s="148">
        <v>0</v>
      </c>
      <c r="R8" s="148">
        <v>1</v>
      </c>
      <c r="S8" s="148">
        <v>1</v>
      </c>
      <c r="T8" s="148">
        <v>1</v>
      </c>
      <c r="U8" s="148">
        <v>0</v>
      </c>
      <c r="V8" s="148">
        <v>1</v>
      </c>
      <c r="W8" s="148">
        <v>0</v>
      </c>
    </row>
    <row r="9" spans="1:23">
      <c r="A9" s="151">
        <f t="shared" ref="A9" si="2">+A8+1</f>
        <v>4</v>
      </c>
      <c r="B9" s="145" t="s">
        <v>132</v>
      </c>
      <c r="C9" s="148" t="s">
        <v>133</v>
      </c>
      <c r="D9" s="149">
        <v>44596</v>
      </c>
      <c r="E9" s="149" t="s">
        <v>32</v>
      </c>
      <c r="F9" s="149">
        <v>44607</v>
      </c>
      <c r="G9" s="144">
        <f t="shared" si="1"/>
        <v>11</v>
      </c>
      <c r="H9" s="152" t="s">
        <v>367</v>
      </c>
      <c r="I9" s="363" t="s">
        <v>134</v>
      </c>
      <c r="J9" s="364"/>
      <c r="K9" s="364"/>
      <c r="L9" s="364"/>
      <c r="M9" s="365"/>
      <c r="N9" s="148">
        <v>1</v>
      </c>
      <c r="O9" s="148">
        <v>0</v>
      </c>
      <c r="P9" s="148">
        <v>1</v>
      </c>
      <c r="Q9" s="148">
        <v>1</v>
      </c>
      <c r="R9" s="148">
        <v>1</v>
      </c>
      <c r="S9" s="148">
        <v>1</v>
      </c>
      <c r="T9" s="148">
        <v>1</v>
      </c>
      <c r="U9" s="148">
        <v>0</v>
      </c>
      <c r="V9" s="148">
        <v>1</v>
      </c>
      <c r="W9" s="148">
        <v>0</v>
      </c>
    </row>
    <row r="10" spans="1:23">
      <c r="A10" s="151">
        <f>+A9+1</f>
        <v>5</v>
      </c>
      <c r="B10" s="145" t="s">
        <v>135</v>
      </c>
      <c r="C10" s="148" t="s">
        <v>136</v>
      </c>
      <c r="D10" s="149">
        <v>44601</v>
      </c>
      <c r="E10" s="149" t="s">
        <v>32</v>
      </c>
      <c r="F10" s="149">
        <v>44607</v>
      </c>
      <c r="G10" s="144">
        <f t="shared" si="1"/>
        <v>6</v>
      </c>
      <c r="H10" s="152" t="s">
        <v>367</v>
      </c>
      <c r="I10" s="363" t="s">
        <v>137</v>
      </c>
      <c r="J10" s="364"/>
      <c r="K10" s="364"/>
      <c r="L10" s="364"/>
      <c r="M10" s="365"/>
      <c r="N10" s="148">
        <v>0</v>
      </c>
      <c r="O10" s="148">
        <v>0</v>
      </c>
      <c r="P10" s="148">
        <v>0</v>
      </c>
      <c r="Q10" s="148">
        <v>1</v>
      </c>
      <c r="R10" s="148">
        <v>1</v>
      </c>
      <c r="S10" s="148">
        <v>1</v>
      </c>
      <c r="T10" s="148">
        <v>1</v>
      </c>
      <c r="U10" s="148">
        <v>0</v>
      </c>
      <c r="V10" s="148">
        <v>1</v>
      </c>
      <c r="W10" s="148">
        <v>0</v>
      </c>
    </row>
    <row r="11" spans="1:23">
      <c r="A11" s="366" t="s">
        <v>256</v>
      </c>
      <c r="B11" s="367"/>
      <c r="C11" s="367"/>
      <c r="D11" s="367"/>
      <c r="E11" s="367"/>
      <c r="F11" s="367"/>
      <c r="G11" s="367"/>
      <c r="H11" s="367"/>
      <c r="I11" s="367"/>
      <c r="J11" s="367"/>
      <c r="K11" s="367"/>
      <c r="L11" s="367"/>
      <c r="M11" s="368"/>
      <c r="N11" s="153">
        <v>1</v>
      </c>
      <c r="O11" s="148">
        <f>+O7</f>
        <v>0</v>
      </c>
      <c r="P11" s="148">
        <v>3</v>
      </c>
      <c r="Q11" s="148">
        <v>3</v>
      </c>
      <c r="R11" s="148">
        <v>7</v>
      </c>
      <c r="S11" s="148">
        <v>8</v>
      </c>
      <c r="T11" s="148">
        <v>7</v>
      </c>
      <c r="U11" s="148">
        <f>+U7</f>
        <v>0</v>
      </c>
      <c r="V11" s="148">
        <v>8</v>
      </c>
      <c r="W11" s="148">
        <v>2</v>
      </c>
    </row>
    <row r="12" spans="1:23">
      <c r="A12" s="337" t="s">
        <v>228</v>
      </c>
      <c r="B12" s="338"/>
      <c r="C12" s="338"/>
      <c r="D12" s="338"/>
      <c r="E12" s="338"/>
      <c r="F12" s="338"/>
      <c r="G12" s="338"/>
      <c r="H12" s="338"/>
      <c r="I12" s="338"/>
      <c r="J12" s="338"/>
      <c r="K12" s="338"/>
      <c r="L12" s="338"/>
      <c r="M12" s="338"/>
      <c r="N12" s="338"/>
      <c r="O12" s="338"/>
      <c r="P12" s="338"/>
      <c r="Q12" s="338"/>
      <c r="R12" s="338"/>
      <c r="S12" s="338"/>
      <c r="T12" s="338"/>
      <c r="U12" s="338"/>
      <c r="V12" s="338"/>
      <c r="W12" s="339"/>
    </row>
    <row r="13" spans="1:23">
      <c r="A13" s="151">
        <v>5</v>
      </c>
      <c r="B13" s="146" t="s">
        <v>196</v>
      </c>
      <c r="C13" s="148" t="s">
        <v>197</v>
      </c>
      <c r="D13" s="149">
        <v>44620</v>
      </c>
      <c r="E13" s="149" t="s">
        <v>32</v>
      </c>
      <c r="F13" s="149">
        <v>44628</v>
      </c>
      <c r="G13" s="148">
        <f t="shared" ref="G13:G16" si="3">_xlfn.DAYS(F13,D13)</f>
        <v>8</v>
      </c>
      <c r="H13" s="154" t="s">
        <v>367</v>
      </c>
      <c r="I13" s="363" t="s">
        <v>198</v>
      </c>
      <c r="J13" s="364"/>
      <c r="K13" s="364"/>
      <c r="L13" s="364"/>
      <c r="M13" s="365"/>
      <c r="N13" s="148">
        <v>0</v>
      </c>
      <c r="O13" s="148">
        <v>0</v>
      </c>
      <c r="P13" s="148">
        <v>0</v>
      </c>
      <c r="Q13" s="148">
        <v>0</v>
      </c>
      <c r="R13" s="148">
        <v>1</v>
      </c>
      <c r="S13" s="148">
        <v>0</v>
      </c>
      <c r="T13" s="148">
        <v>1</v>
      </c>
      <c r="U13" s="148">
        <v>0</v>
      </c>
      <c r="V13" s="148">
        <v>1</v>
      </c>
      <c r="W13" s="148">
        <v>0</v>
      </c>
    </row>
    <row r="14" spans="1:23">
      <c r="A14" s="151">
        <f t="shared" ref="A14:A18" si="4">+A13+1</f>
        <v>6</v>
      </c>
      <c r="B14" s="146" t="s">
        <v>199</v>
      </c>
      <c r="C14" s="148" t="s">
        <v>200</v>
      </c>
      <c r="D14" s="149">
        <v>44620</v>
      </c>
      <c r="E14" s="149" t="s">
        <v>32</v>
      </c>
      <c r="F14" s="149">
        <v>44628</v>
      </c>
      <c r="G14" s="148">
        <f t="shared" si="3"/>
        <v>8</v>
      </c>
      <c r="H14" s="154" t="s">
        <v>367</v>
      </c>
      <c r="I14" s="363" t="s">
        <v>201</v>
      </c>
      <c r="J14" s="364"/>
      <c r="K14" s="364"/>
      <c r="L14" s="364"/>
      <c r="M14" s="365"/>
      <c r="N14" s="148">
        <v>0</v>
      </c>
      <c r="O14" s="148">
        <v>0</v>
      </c>
      <c r="P14" s="148">
        <v>0</v>
      </c>
      <c r="Q14" s="148">
        <v>1</v>
      </c>
      <c r="R14" s="148">
        <v>1</v>
      </c>
      <c r="S14" s="148">
        <v>1</v>
      </c>
      <c r="T14" s="148">
        <v>1</v>
      </c>
      <c r="U14" s="148">
        <v>0</v>
      </c>
      <c r="V14" s="148">
        <v>1</v>
      </c>
      <c r="W14" s="148">
        <v>0</v>
      </c>
    </row>
    <row r="15" spans="1:23">
      <c r="A15" s="151">
        <f t="shared" si="4"/>
        <v>7</v>
      </c>
      <c r="B15" s="146" t="s">
        <v>132</v>
      </c>
      <c r="C15" s="148" t="s">
        <v>133</v>
      </c>
      <c r="D15" s="149">
        <v>44596</v>
      </c>
      <c r="E15" s="149" t="s">
        <v>32</v>
      </c>
      <c r="F15" s="149">
        <v>44607</v>
      </c>
      <c r="G15" s="148">
        <f t="shared" si="3"/>
        <v>11</v>
      </c>
      <c r="H15" s="154" t="s">
        <v>367</v>
      </c>
      <c r="I15" s="363" t="s">
        <v>216</v>
      </c>
      <c r="J15" s="364"/>
      <c r="K15" s="364"/>
      <c r="L15" s="364"/>
      <c r="M15" s="365"/>
      <c r="N15" s="148">
        <v>0</v>
      </c>
      <c r="O15" s="148">
        <v>1</v>
      </c>
      <c r="P15" s="148">
        <v>0</v>
      </c>
      <c r="Q15" s="148">
        <v>0</v>
      </c>
      <c r="R15" s="148">
        <v>0</v>
      </c>
      <c r="S15" s="148">
        <v>0</v>
      </c>
      <c r="T15" s="148">
        <v>0</v>
      </c>
      <c r="U15" s="148">
        <v>1</v>
      </c>
      <c r="V15" s="148">
        <v>0</v>
      </c>
      <c r="W15" s="148">
        <v>0</v>
      </c>
    </row>
    <row r="16" spans="1:23">
      <c r="A16" s="151">
        <f t="shared" si="4"/>
        <v>8</v>
      </c>
      <c r="B16" s="146" t="s">
        <v>135</v>
      </c>
      <c r="C16" s="148" t="s">
        <v>136</v>
      </c>
      <c r="D16" s="149">
        <v>44601</v>
      </c>
      <c r="E16" s="149" t="s">
        <v>32</v>
      </c>
      <c r="F16" s="149">
        <v>44607</v>
      </c>
      <c r="G16" s="148">
        <f t="shared" si="3"/>
        <v>6</v>
      </c>
      <c r="H16" s="154" t="s">
        <v>367</v>
      </c>
      <c r="I16" s="363" t="s">
        <v>217</v>
      </c>
      <c r="J16" s="364"/>
      <c r="K16" s="364"/>
      <c r="L16" s="364"/>
      <c r="M16" s="365"/>
      <c r="N16" s="148">
        <v>0</v>
      </c>
      <c r="O16" s="148">
        <v>0</v>
      </c>
      <c r="P16" s="148">
        <v>0</v>
      </c>
      <c r="Q16" s="148">
        <v>1</v>
      </c>
      <c r="R16" s="148">
        <v>1</v>
      </c>
      <c r="S16" s="148">
        <v>1</v>
      </c>
      <c r="T16" s="148">
        <v>1</v>
      </c>
      <c r="U16" s="148">
        <v>0</v>
      </c>
      <c r="V16" s="148">
        <v>1</v>
      </c>
      <c r="W16" s="148">
        <v>0</v>
      </c>
    </row>
    <row r="17" spans="1:23">
      <c r="A17" s="151">
        <f t="shared" si="4"/>
        <v>9</v>
      </c>
      <c r="B17" s="146" t="s">
        <v>128</v>
      </c>
      <c r="C17" s="148" t="s">
        <v>129</v>
      </c>
      <c r="D17" s="149">
        <v>44592</v>
      </c>
      <c r="E17" s="149" t="s">
        <v>32</v>
      </c>
      <c r="F17" s="149">
        <v>44607</v>
      </c>
      <c r="G17" s="148">
        <f>_xlfn.DAYS(F17,D17)</f>
        <v>15</v>
      </c>
      <c r="H17" s="152" t="s">
        <v>367</v>
      </c>
      <c r="I17" s="362" t="s">
        <v>130</v>
      </c>
      <c r="J17" s="362"/>
      <c r="K17" s="362"/>
      <c r="L17" s="362"/>
      <c r="M17" s="362"/>
      <c r="N17" s="148">
        <v>0</v>
      </c>
      <c r="O17" s="148">
        <v>0</v>
      </c>
      <c r="P17" s="148">
        <v>1</v>
      </c>
      <c r="Q17" s="148">
        <v>0</v>
      </c>
      <c r="R17" s="148">
        <v>1</v>
      </c>
      <c r="S17" s="148">
        <v>1</v>
      </c>
      <c r="T17" s="148">
        <v>1</v>
      </c>
      <c r="U17" s="148">
        <v>0</v>
      </c>
      <c r="V17" s="148">
        <v>1</v>
      </c>
      <c r="W17" s="148">
        <v>0</v>
      </c>
    </row>
    <row r="18" spans="1:23">
      <c r="A18" s="151">
        <f t="shared" si="4"/>
        <v>10</v>
      </c>
      <c r="B18" s="146" t="s">
        <v>220</v>
      </c>
      <c r="C18" s="148" t="s">
        <v>221</v>
      </c>
      <c r="D18" s="149">
        <v>44620</v>
      </c>
      <c r="E18" s="149" t="s">
        <v>32</v>
      </c>
      <c r="F18" s="149">
        <v>44650</v>
      </c>
      <c r="G18" s="148">
        <f t="shared" ref="G18:G19" si="5">_xlfn.DAYS(F18,D18)</f>
        <v>30</v>
      </c>
      <c r="H18" s="154" t="s">
        <v>367</v>
      </c>
      <c r="I18" s="363" t="s">
        <v>222</v>
      </c>
      <c r="J18" s="364"/>
      <c r="K18" s="364"/>
      <c r="L18" s="364"/>
      <c r="M18" s="365"/>
      <c r="N18" s="148">
        <v>0</v>
      </c>
      <c r="O18" s="148">
        <v>0</v>
      </c>
      <c r="P18" s="148">
        <v>1</v>
      </c>
      <c r="Q18" s="148">
        <v>1</v>
      </c>
      <c r="R18" s="148">
        <v>1</v>
      </c>
      <c r="S18" s="148">
        <v>1</v>
      </c>
      <c r="T18" s="148">
        <v>1</v>
      </c>
      <c r="U18" s="148">
        <v>1</v>
      </c>
      <c r="V18" s="148">
        <v>1</v>
      </c>
      <c r="W18" s="148">
        <v>0</v>
      </c>
    </row>
    <row r="19" spans="1:23">
      <c r="A19" s="151">
        <v>11</v>
      </c>
      <c r="B19" s="146" t="s">
        <v>225</v>
      </c>
      <c r="C19" s="149" t="s">
        <v>226</v>
      </c>
      <c r="D19" s="149">
        <v>44645</v>
      </c>
      <c r="E19" s="149" t="s">
        <v>32</v>
      </c>
      <c r="F19" s="149">
        <v>44650</v>
      </c>
      <c r="G19" s="148">
        <f t="shared" si="5"/>
        <v>5</v>
      </c>
      <c r="H19" s="152" t="s">
        <v>367</v>
      </c>
      <c r="I19" s="362" t="s">
        <v>227</v>
      </c>
      <c r="J19" s="362"/>
      <c r="K19" s="362"/>
      <c r="L19" s="362"/>
      <c r="M19" s="362"/>
      <c r="N19" s="148">
        <v>0</v>
      </c>
      <c r="O19" s="148">
        <v>0</v>
      </c>
      <c r="P19" s="148">
        <v>0</v>
      </c>
      <c r="Q19" s="148">
        <v>1</v>
      </c>
      <c r="R19" s="148">
        <v>1</v>
      </c>
      <c r="S19" s="148">
        <v>1</v>
      </c>
      <c r="T19" s="148">
        <v>1</v>
      </c>
      <c r="U19" s="148">
        <v>0</v>
      </c>
      <c r="V19" s="148">
        <v>0</v>
      </c>
      <c r="W19" s="148">
        <v>0</v>
      </c>
    </row>
    <row r="20" spans="1:23">
      <c r="A20" s="366" t="s">
        <v>257</v>
      </c>
      <c r="B20" s="367"/>
      <c r="C20" s="367"/>
      <c r="D20" s="367"/>
      <c r="E20" s="367"/>
      <c r="F20" s="367"/>
      <c r="G20" s="367"/>
      <c r="H20" s="367"/>
      <c r="I20" s="367"/>
      <c r="J20" s="367"/>
      <c r="K20" s="367"/>
      <c r="L20" s="367"/>
      <c r="M20" s="368"/>
      <c r="N20" s="148">
        <f t="shared" ref="N20:W20" si="6">SUM(N13:N19)</f>
        <v>0</v>
      </c>
      <c r="O20" s="148">
        <f t="shared" si="6"/>
        <v>1</v>
      </c>
      <c r="P20" s="148">
        <f t="shared" si="6"/>
        <v>2</v>
      </c>
      <c r="Q20" s="148">
        <f t="shared" si="6"/>
        <v>4</v>
      </c>
      <c r="R20" s="148">
        <f t="shared" si="6"/>
        <v>6</v>
      </c>
      <c r="S20" s="148">
        <f t="shared" si="6"/>
        <v>5</v>
      </c>
      <c r="T20" s="148">
        <f t="shared" si="6"/>
        <v>6</v>
      </c>
      <c r="U20" s="148">
        <f t="shared" si="6"/>
        <v>2</v>
      </c>
      <c r="V20" s="148">
        <f t="shared" si="6"/>
        <v>5</v>
      </c>
      <c r="W20" s="148">
        <f t="shared" si="6"/>
        <v>0</v>
      </c>
    </row>
    <row r="21" spans="1:23">
      <c r="A21" s="337" t="s">
        <v>246</v>
      </c>
      <c r="B21" s="338"/>
      <c r="C21" s="338"/>
      <c r="D21" s="338"/>
      <c r="E21" s="338"/>
      <c r="F21" s="338"/>
      <c r="G21" s="338"/>
      <c r="H21" s="338"/>
      <c r="I21" s="338"/>
      <c r="J21" s="338"/>
      <c r="K21" s="338"/>
      <c r="L21" s="338"/>
      <c r="M21" s="338"/>
      <c r="N21" s="338"/>
      <c r="O21" s="338"/>
      <c r="P21" s="338"/>
      <c r="Q21" s="338"/>
      <c r="R21" s="338"/>
      <c r="S21" s="338"/>
      <c r="T21" s="338"/>
      <c r="U21" s="338"/>
      <c r="V21" s="338"/>
      <c r="W21" s="339"/>
    </row>
    <row r="22" spans="1:23">
      <c r="A22" s="155">
        <v>12</v>
      </c>
      <c r="B22" s="142" t="s">
        <v>278</v>
      </c>
      <c r="C22" s="143" t="s">
        <v>279</v>
      </c>
      <c r="D22" s="156" t="s">
        <v>280</v>
      </c>
      <c r="E22" s="156" t="s">
        <v>32</v>
      </c>
      <c r="F22" s="156" t="s">
        <v>281</v>
      </c>
      <c r="G22" s="157">
        <f t="shared" ref="G22:G30" si="7">_xlfn.DAYS(F22,D22)</f>
        <v>5</v>
      </c>
      <c r="H22" s="158" t="s">
        <v>367</v>
      </c>
      <c r="I22" s="369" t="s">
        <v>282</v>
      </c>
      <c r="J22" s="370"/>
      <c r="K22" s="370"/>
      <c r="L22" s="370"/>
      <c r="M22" s="371"/>
      <c r="N22" s="159">
        <v>0</v>
      </c>
      <c r="O22" s="159">
        <v>0</v>
      </c>
      <c r="P22" s="159">
        <v>1</v>
      </c>
      <c r="Q22" s="159">
        <v>1</v>
      </c>
      <c r="R22" s="159">
        <v>1</v>
      </c>
      <c r="S22" s="159">
        <v>1</v>
      </c>
      <c r="T22" s="159">
        <v>1</v>
      </c>
      <c r="U22" s="159">
        <v>0</v>
      </c>
      <c r="V22" s="159">
        <v>0</v>
      </c>
      <c r="W22" s="159">
        <v>0</v>
      </c>
    </row>
    <row r="23" spans="1:23">
      <c r="A23" s="155">
        <v>13</v>
      </c>
      <c r="B23" s="142" t="s">
        <v>294</v>
      </c>
      <c r="C23" s="160" t="s">
        <v>295</v>
      </c>
      <c r="D23" s="156" t="s">
        <v>296</v>
      </c>
      <c r="E23" s="156" t="s">
        <v>32</v>
      </c>
      <c r="F23" s="156" t="s">
        <v>292</v>
      </c>
      <c r="G23" s="157">
        <f t="shared" si="7"/>
        <v>33</v>
      </c>
      <c r="H23" s="158" t="s">
        <v>367</v>
      </c>
      <c r="I23" s="369" t="s">
        <v>297</v>
      </c>
      <c r="J23" s="370"/>
      <c r="K23" s="370"/>
      <c r="L23" s="370"/>
      <c r="M23" s="371"/>
      <c r="N23" s="159">
        <v>0</v>
      </c>
      <c r="O23" s="159">
        <v>0</v>
      </c>
      <c r="P23" s="159">
        <v>0</v>
      </c>
      <c r="Q23" s="159">
        <v>1</v>
      </c>
      <c r="R23" s="159">
        <v>1</v>
      </c>
      <c r="S23" s="159">
        <v>1</v>
      </c>
      <c r="T23" s="159">
        <v>1</v>
      </c>
      <c r="U23" s="159">
        <v>0</v>
      </c>
      <c r="V23" s="159">
        <v>1</v>
      </c>
      <c r="W23" s="159">
        <v>0</v>
      </c>
    </row>
    <row r="24" spans="1:23">
      <c r="A24" s="155">
        <v>14</v>
      </c>
      <c r="B24" s="142" t="s">
        <v>95</v>
      </c>
      <c r="C24" s="160" t="s">
        <v>305</v>
      </c>
      <c r="D24" s="156" t="s">
        <v>306</v>
      </c>
      <c r="E24" s="156" t="s">
        <v>32</v>
      </c>
      <c r="F24" s="156" t="s">
        <v>307</v>
      </c>
      <c r="G24" s="157">
        <f t="shared" si="7"/>
        <v>16</v>
      </c>
      <c r="H24" s="158" t="s">
        <v>367</v>
      </c>
      <c r="I24" s="369" t="s">
        <v>308</v>
      </c>
      <c r="J24" s="370"/>
      <c r="K24" s="370"/>
      <c r="L24" s="370"/>
      <c r="M24" s="371"/>
      <c r="N24" s="159">
        <v>0</v>
      </c>
      <c r="O24" s="159">
        <v>1</v>
      </c>
      <c r="P24" s="159">
        <v>1</v>
      </c>
      <c r="Q24" s="159">
        <v>0</v>
      </c>
      <c r="R24" s="159">
        <v>1</v>
      </c>
      <c r="S24" s="159">
        <v>1</v>
      </c>
      <c r="T24" s="159">
        <v>1</v>
      </c>
      <c r="U24" s="159">
        <v>0</v>
      </c>
      <c r="V24" s="159">
        <v>1</v>
      </c>
      <c r="W24" s="159">
        <v>0</v>
      </c>
    </row>
    <row r="25" spans="1:23">
      <c r="A25" s="155">
        <v>15</v>
      </c>
      <c r="B25" s="142" t="s">
        <v>309</v>
      </c>
      <c r="C25" s="160" t="s">
        <v>310</v>
      </c>
      <c r="D25" s="156" t="s">
        <v>311</v>
      </c>
      <c r="E25" s="156" t="s">
        <v>32</v>
      </c>
      <c r="F25" s="156" t="s">
        <v>307</v>
      </c>
      <c r="G25" s="157">
        <f t="shared" si="7"/>
        <v>15</v>
      </c>
      <c r="H25" s="158" t="s">
        <v>367</v>
      </c>
      <c r="I25" s="369" t="s">
        <v>312</v>
      </c>
      <c r="J25" s="370"/>
      <c r="K25" s="370"/>
      <c r="L25" s="370"/>
      <c r="M25" s="371"/>
      <c r="N25" s="159">
        <v>0</v>
      </c>
      <c r="O25" s="159">
        <v>0</v>
      </c>
      <c r="P25" s="159">
        <v>1</v>
      </c>
      <c r="Q25" s="159">
        <v>1</v>
      </c>
      <c r="R25" s="159">
        <v>1</v>
      </c>
      <c r="S25" s="159">
        <v>1</v>
      </c>
      <c r="T25" s="159">
        <v>1</v>
      </c>
      <c r="U25" s="159">
        <v>0</v>
      </c>
      <c r="V25" s="159">
        <v>1</v>
      </c>
      <c r="W25" s="159">
        <v>0</v>
      </c>
    </row>
    <row r="26" spans="1:23">
      <c r="A26" s="155">
        <v>16</v>
      </c>
      <c r="B26" s="142" t="s">
        <v>313</v>
      </c>
      <c r="C26" s="160" t="s">
        <v>314</v>
      </c>
      <c r="D26" s="156" t="s">
        <v>315</v>
      </c>
      <c r="E26" s="156" t="s">
        <v>32</v>
      </c>
      <c r="F26" s="156" t="s">
        <v>307</v>
      </c>
      <c r="G26" s="157">
        <f t="shared" si="7"/>
        <v>23</v>
      </c>
      <c r="H26" s="158" t="s">
        <v>367</v>
      </c>
      <c r="I26" s="369" t="s">
        <v>316</v>
      </c>
      <c r="J26" s="370"/>
      <c r="K26" s="370"/>
      <c r="L26" s="370"/>
      <c r="M26" s="371"/>
      <c r="N26" s="159">
        <v>0</v>
      </c>
      <c r="O26" s="159">
        <v>0</v>
      </c>
      <c r="P26" s="159">
        <v>0</v>
      </c>
      <c r="Q26" s="159">
        <v>1</v>
      </c>
      <c r="R26" s="159">
        <v>1</v>
      </c>
      <c r="S26" s="159">
        <v>1</v>
      </c>
      <c r="T26" s="159">
        <v>1</v>
      </c>
      <c r="U26" s="159">
        <v>0</v>
      </c>
      <c r="V26" s="159">
        <v>1</v>
      </c>
      <c r="W26" s="159">
        <v>0</v>
      </c>
    </row>
    <row r="27" spans="1:23">
      <c r="A27" s="155">
        <v>17</v>
      </c>
      <c r="B27" s="145" t="s">
        <v>333</v>
      </c>
      <c r="C27" s="148" t="s">
        <v>334</v>
      </c>
      <c r="D27" s="149">
        <v>44648</v>
      </c>
      <c r="E27" s="149" t="s">
        <v>32</v>
      </c>
      <c r="F27" s="149">
        <v>44664</v>
      </c>
      <c r="G27" s="157">
        <f t="shared" si="7"/>
        <v>16</v>
      </c>
      <c r="H27" s="158" t="s">
        <v>367</v>
      </c>
      <c r="I27" s="369" t="s">
        <v>335</v>
      </c>
      <c r="J27" s="370"/>
      <c r="K27" s="370"/>
      <c r="L27" s="370"/>
      <c r="M27" s="371"/>
      <c r="N27" s="159">
        <v>0</v>
      </c>
      <c r="O27" s="159">
        <v>1</v>
      </c>
      <c r="P27" s="159">
        <v>1</v>
      </c>
      <c r="Q27" s="159">
        <v>1</v>
      </c>
      <c r="R27" s="159">
        <v>1</v>
      </c>
      <c r="S27" s="159">
        <v>1</v>
      </c>
      <c r="T27" s="159">
        <v>1</v>
      </c>
      <c r="U27" s="159">
        <v>1</v>
      </c>
      <c r="V27" s="159">
        <v>1</v>
      </c>
      <c r="W27" s="159">
        <v>0</v>
      </c>
    </row>
    <row r="28" spans="1:23">
      <c r="A28" s="155">
        <v>18</v>
      </c>
      <c r="B28" s="145" t="s">
        <v>354</v>
      </c>
      <c r="C28" s="148" t="s">
        <v>355</v>
      </c>
      <c r="D28" s="149">
        <v>44658</v>
      </c>
      <c r="E28" s="149" t="s">
        <v>32</v>
      </c>
      <c r="F28" s="149">
        <v>44678</v>
      </c>
      <c r="G28" s="157">
        <f t="shared" si="7"/>
        <v>20</v>
      </c>
      <c r="H28" s="158" t="s">
        <v>367</v>
      </c>
      <c r="I28" s="369" t="s">
        <v>356</v>
      </c>
      <c r="J28" s="370"/>
      <c r="K28" s="370"/>
      <c r="L28" s="370"/>
      <c r="M28" s="371"/>
      <c r="N28" s="159">
        <v>0</v>
      </c>
      <c r="O28" s="159">
        <v>0</v>
      </c>
      <c r="P28" s="159">
        <v>1</v>
      </c>
      <c r="Q28" s="159">
        <v>1</v>
      </c>
      <c r="R28" s="159">
        <v>1</v>
      </c>
      <c r="S28" s="159">
        <v>1</v>
      </c>
      <c r="T28" s="159">
        <v>1</v>
      </c>
      <c r="U28" s="159">
        <v>0</v>
      </c>
      <c r="V28" s="159">
        <v>1</v>
      </c>
      <c r="W28" s="159">
        <v>0</v>
      </c>
    </row>
    <row r="29" spans="1:23">
      <c r="A29" s="155">
        <f>+A28+1</f>
        <v>19</v>
      </c>
      <c r="B29" s="142" t="s">
        <v>357</v>
      </c>
      <c r="C29" s="160" t="s">
        <v>358</v>
      </c>
      <c r="D29" s="156" t="s">
        <v>280</v>
      </c>
      <c r="E29" s="156" t="s">
        <v>32</v>
      </c>
      <c r="F29" s="149">
        <v>44678</v>
      </c>
      <c r="G29" s="157">
        <f t="shared" si="7"/>
        <v>28</v>
      </c>
      <c r="H29" s="158" t="s">
        <v>367</v>
      </c>
      <c r="I29" s="369" t="s">
        <v>359</v>
      </c>
      <c r="J29" s="370"/>
      <c r="K29" s="370"/>
      <c r="L29" s="370"/>
      <c r="M29" s="371"/>
      <c r="N29" s="159">
        <v>0</v>
      </c>
      <c r="O29" s="159">
        <v>0</v>
      </c>
      <c r="P29" s="159">
        <v>0</v>
      </c>
      <c r="Q29" s="159">
        <v>1</v>
      </c>
      <c r="R29" s="159">
        <v>1</v>
      </c>
      <c r="S29" s="159">
        <v>0</v>
      </c>
      <c r="T29" s="159">
        <v>1</v>
      </c>
      <c r="U29" s="159">
        <v>0</v>
      </c>
      <c r="V29" s="159">
        <v>1</v>
      </c>
      <c r="W29" s="159">
        <v>0</v>
      </c>
    </row>
    <row r="30" spans="1:23">
      <c r="A30" s="155">
        <f>+A29+1</f>
        <v>20</v>
      </c>
      <c r="B30" s="145" t="s">
        <v>95</v>
      </c>
      <c r="C30" s="148" t="s">
        <v>305</v>
      </c>
      <c r="D30" s="149">
        <v>44643</v>
      </c>
      <c r="E30" s="149">
        <v>44659</v>
      </c>
      <c r="F30" s="149">
        <v>44679</v>
      </c>
      <c r="G30" s="157">
        <f t="shared" si="7"/>
        <v>36</v>
      </c>
      <c r="H30" s="158" t="s">
        <v>367</v>
      </c>
      <c r="I30" s="369" t="s">
        <v>347</v>
      </c>
      <c r="J30" s="370"/>
      <c r="K30" s="370"/>
      <c r="L30" s="370"/>
      <c r="M30" s="371"/>
      <c r="N30" s="159">
        <v>0</v>
      </c>
      <c r="O30" s="159">
        <v>0</v>
      </c>
      <c r="P30" s="159">
        <v>0</v>
      </c>
      <c r="Q30" s="159">
        <v>0</v>
      </c>
      <c r="R30" s="159">
        <v>0</v>
      </c>
      <c r="S30" s="159">
        <v>0</v>
      </c>
      <c r="T30" s="159">
        <v>0</v>
      </c>
      <c r="U30" s="159">
        <v>0</v>
      </c>
      <c r="V30" s="159">
        <v>0</v>
      </c>
      <c r="W30" s="159">
        <v>1</v>
      </c>
    </row>
    <row r="31" spans="1:23">
      <c r="A31" s="366" t="s">
        <v>258</v>
      </c>
      <c r="B31" s="367"/>
      <c r="C31" s="367"/>
      <c r="D31" s="367"/>
      <c r="E31" s="367"/>
      <c r="F31" s="367"/>
      <c r="G31" s="367"/>
      <c r="H31" s="367"/>
      <c r="I31" s="367"/>
      <c r="J31" s="367"/>
      <c r="K31" s="367"/>
      <c r="L31" s="367"/>
      <c r="M31" s="368"/>
      <c r="N31" s="161">
        <f t="shared" ref="N31:W31" si="8">SUM(N22:N30)</f>
        <v>0</v>
      </c>
      <c r="O31" s="161">
        <f t="shared" si="8"/>
        <v>2</v>
      </c>
      <c r="P31" s="161">
        <f t="shared" si="8"/>
        <v>5</v>
      </c>
      <c r="Q31" s="161">
        <f t="shared" si="8"/>
        <v>7</v>
      </c>
      <c r="R31" s="161">
        <f t="shared" si="8"/>
        <v>8</v>
      </c>
      <c r="S31" s="161">
        <f t="shared" si="8"/>
        <v>7</v>
      </c>
      <c r="T31" s="161">
        <f t="shared" si="8"/>
        <v>8</v>
      </c>
      <c r="U31" s="161">
        <f t="shared" si="8"/>
        <v>1</v>
      </c>
      <c r="V31" s="161">
        <f t="shared" si="8"/>
        <v>7</v>
      </c>
      <c r="W31" s="162">
        <f t="shared" si="8"/>
        <v>1</v>
      </c>
    </row>
    <row r="32" spans="1:23">
      <c r="A32" s="337" t="s">
        <v>247</v>
      </c>
      <c r="B32" s="338"/>
      <c r="C32" s="338"/>
      <c r="D32" s="338"/>
      <c r="E32" s="338"/>
      <c r="F32" s="338"/>
      <c r="G32" s="338"/>
      <c r="H32" s="338"/>
      <c r="I32" s="338"/>
      <c r="J32" s="338"/>
      <c r="K32" s="338"/>
      <c r="L32" s="338"/>
      <c r="M32" s="338"/>
      <c r="N32" s="338"/>
      <c r="O32" s="338"/>
      <c r="P32" s="338"/>
      <c r="Q32" s="338"/>
      <c r="R32" s="338"/>
      <c r="S32" s="338"/>
      <c r="T32" s="338"/>
      <c r="U32" s="338"/>
      <c r="V32" s="338"/>
      <c r="W32" s="339"/>
    </row>
    <row r="33" spans="1:23">
      <c r="A33" s="151">
        <v>21</v>
      </c>
      <c r="B33" s="145" t="s">
        <v>427</v>
      </c>
      <c r="C33" s="148" t="s">
        <v>428</v>
      </c>
      <c r="D33" s="163" t="s">
        <v>436</v>
      </c>
      <c r="E33" s="163" t="s">
        <v>32</v>
      </c>
      <c r="F33" s="149">
        <v>44706</v>
      </c>
      <c r="G33" s="161">
        <f t="shared" ref="G33:G37" si="9">_xlfn.DAYS(F33,D33)</f>
        <v>26</v>
      </c>
      <c r="H33" s="149" t="s">
        <v>368</v>
      </c>
      <c r="I33" s="164"/>
      <c r="J33" s="148" t="s">
        <v>429</v>
      </c>
      <c r="K33" s="164"/>
      <c r="L33" s="164"/>
      <c r="M33" s="164"/>
      <c r="N33" s="148">
        <v>0</v>
      </c>
      <c r="O33" s="148">
        <v>0</v>
      </c>
      <c r="P33" s="148">
        <v>0</v>
      </c>
      <c r="Q33" s="148">
        <v>0</v>
      </c>
      <c r="R33" s="148">
        <v>0</v>
      </c>
      <c r="S33" s="148">
        <v>1</v>
      </c>
      <c r="T33" s="148">
        <v>1</v>
      </c>
      <c r="U33" s="148">
        <v>0</v>
      </c>
      <c r="V33" s="148">
        <v>1</v>
      </c>
      <c r="W33" s="148">
        <v>0</v>
      </c>
    </row>
    <row r="34" spans="1:23">
      <c r="A34" s="151">
        <v>22</v>
      </c>
      <c r="B34" s="145" t="s">
        <v>430</v>
      </c>
      <c r="C34" s="148" t="s">
        <v>431</v>
      </c>
      <c r="D34" s="163" t="s">
        <v>436</v>
      </c>
      <c r="E34" s="163" t="s">
        <v>32</v>
      </c>
      <c r="F34" s="149">
        <v>44706</v>
      </c>
      <c r="G34" s="161">
        <f t="shared" si="9"/>
        <v>26</v>
      </c>
      <c r="H34" s="149" t="s">
        <v>368</v>
      </c>
      <c r="I34" s="164"/>
      <c r="J34" s="148" t="s">
        <v>432</v>
      </c>
      <c r="K34" s="164"/>
      <c r="L34" s="164"/>
      <c r="M34" s="164"/>
      <c r="N34" s="148">
        <v>0</v>
      </c>
      <c r="O34" s="148">
        <v>0</v>
      </c>
      <c r="P34" s="148">
        <v>0</v>
      </c>
      <c r="Q34" s="148">
        <v>1</v>
      </c>
      <c r="R34" s="148">
        <v>1</v>
      </c>
      <c r="S34" s="148">
        <v>1</v>
      </c>
      <c r="T34" s="148">
        <v>1</v>
      </c>
      <c r="U34" s="148">
        <v>0</v>
      </c>
      <c r="V34" s="148">
        <v>1</v>
      </c>
      <c r="W34" s="148">
        <v>0</v>
      </c>
    </row>
    <row r="35" spans="1:23">
      <c r="A35" s="151">
        <v>23</v>
      </c>
      <c r="B35" s="145" t="s">
        <v>433</v>
      </c>
      <c r="C35" s="148" t="s">
        <v>434</v>
      </c>
      <c r="D35" s="163" t="s">
        <v>437</v>
      </c>
      <c r="E35" s="163" t="s">
        <v>32</v>
      </c>
      <c r="F35" s="149">
        <v>44706</v>
      </c>
      <c r="G35" s="161">
        <f t="shared" si="9"/>
        <v>13</v>
      </c>
      <c r="H35" s="149" t="s">
        <v>368</v>
      </c>
      <c r="I35" s="164"/>
      <c r="J35" s="148" t="s">
        <v>435</v>
      </c>
      <c r="K35" s="164"/>
      <c r="L35" s="164"/>
      <c r="M35" s="164"/>
      <c r="N35" s="148">
        <v>1</v>
      </c>
      <c r="O35" s="148">
        <v>1</v>
      </c>
      <c r="P35" s="148">
        <v>1</v>
      </c>
      <c r="Q35" s="148">
        <v>1</v>
      </c>
      <c r="R35" s="148">
        <v>1</v>
      </c>
      <c r="S35" s="148">
        <v>1</v>
      </c>
      <c r="T35" s="148">
        <v>1</v>
      </c>
      <c r="U35" s="148">
        <v>1</v>
      </c>
      <c r="V35" s="148">
        <v>1</v>
      </c>
      <c r="W35" s="148">
        <v>1</v>
      </c>
    </row>
    <row r="36" spans="1:23">
      <c r="A36" s="151">
        <v>24</v>
      </c>
      <c r="B36" s="145" t="s">
        <v>462</v>
      </c>
      <c r="C36" s="148" t="s">
        <v>463</v>
      </c>
      <c r="D36" s="163" t="s">
        <v>467</v>
      </c>
      <c r="E36" s="163" t="s">
        <v>32</v>
      </c>
      <c r="F36" s="149">
        <v>44708</v>
      </c>
      <c r="G36" s="161">
        <f t="shared" si="9"/>
        <v>31</v>
      </c>
      <c r="H36" s="149" t="s">
        <v>368</v>
      </c>
      <c r="I36" s="164"/>
      <c r="J36" s="148" t="s">
        <v>464</v>
      </c>
      <c r="K36" s="164"/>
      <c r="L36" s="164"/>
      <c r="M36" s="164"/>
      <c r="N36" s="148">
        <v>0</v>
      </c>
      <c r="O36" s="148">
        <v>0</v>
      </c>
      <c r="P36" s="148">
        <v>0</v>
      </c>
      <c r="Q36" s="148">
        <v>1</v>
      </c>
      <c r="R36" s="148">
        <v>1</v>
      </c>
      <c r="S36" s="148">
        <v>1</v>
      </c>
      <c r="T36" s="148">
        <v>1</v>
      </c>
      <c r="U36" s="148">
        <v>1</v>
      </c>
      <c r="V36" s="148">
        <v>1</v>
      </c>
      <c r="W36" s="148">
        <v>0</v>
      </c>
    </row>
    <row r="37" spans="1:23">
      <c r="A37" s="151">
        <v>25</v>
      </c>
      <c r="B37" s="165" t="s">
        <v>465</v>
      </c>
      <c r="C37" s="148" t="s">
        <v>466</v>
      </c>
      <c r="D37" s="163" t="s">
        <v>467</v>
      </c>
      <c r="E37" s="163" t="s">
        <v>32</v>
      </c>
      <c r="F37" s="149">
        <v>44708</v>
      </c>
      <c r="G37" s="161">
        <f t="shared" si="9"/>
        <v>31</v>
      </c>
      <c r="H37" s="149" t="s">
        <v>368</v>
      </c>
      <c r="I37" s="164"/>
      <c r="J37" s="148" t="s">
        <v>542</v>
      </c>
      <c r="K37" s="164"/>
      <c r="L37" s="164"/>
      <c r="M37" s="164"/>
      <c r="N37" s="148">
        <v>0</v>
      </c>
      <c r="O37" s="148">
        <v>0</v>
      </c>
      <c r="P37" s="148">
        <v>0</v>
      </c>
      <c r="Q37" s="148">
        <v>1</v>
      </c>
      <c r="R37" s="148">
        <v>1</v>
      </c>
      <c r="S37" s="148">
        <v>1</v>
      </c>
      <c r="T37" s="148">
        <v>0</v>
      </c>
      <c r="U37" s="148">
        <v>0</v>
      </c>
      <c r="V37" s="148">
        <v>0</v>
      </c>
      <c r="W37" s="148">
        <v>0</v>
      </c>
    </row>
    <row r="38" spans="1:23">
      <c r="A38" s="372" t="s">
        <v>259</v>
      </c>
      <c r="B38" s="373"/>
      <c r="C38" s="373"/>
      <c r="D38" s="373"/>
      <c r="E38" s="373"/>
      <c r="F38" s="373"/>
      <c r="G38" s="373"/>
      <c r="H38" s="373"/>
      <c r="I38" s="373"/>
      <c r="J38" s="373"/>
      <c r="K38" s="373"/>
      <c r="L38" s="373"/>
      <c r="M38" s="374"/>
      <c r="N38" s="147">
        <f t="shared" ref="N38:W38" si="10">SUM(N33:N37)</f>
        <v>1</v>
      </c>
      <c r="O38" s="147">
        <f t="shared" si="10"/>
        <v>1</v>
      </c>
      <c r="P38" s="147">
        <f t="shared" si="10"/>
        <v>1</v>
      </c>
      <c r="Q38" s="147">
        <f t="shared" si="10"/>
        <v>4</v>
      </c>
      <c r="R38" s="147">
        <f t="shared" si="10"/>
        <v>4</v>
      </c>
      <c r="S38" s="147">
        <f t="shared" si="10"/>
        <v>5</v>
      </c>
      <c r="T38" s="147">
        <f t="shared" si="10"/>
        <v>4</v>
      </c>
      <c r="U38" s="147">
        <f t="shared" si="10"/>
        <v>2</v>
      </c>
      <c r="V38" s="147">
        <f t="shared" si="10"/>
        <v>4</v>
      </c>
      <c r="W38" s="147">
        <f t="shared" si="10"/>
        <v>1</v>
      </c>
    </row>
    <row r="39" spans="1:23">
      <c r="A39" s="337" t="s">
        <v>248</v>
      </c>
      <c r="B39" s="338"/>
      <c r="C39" s="338"/>
      <c r="D39" s="338"/>
      <c r="E39" s="338"/>
      <c r="F39" s="338"/>
      <c r="G39" s="338"/>
      <c r="H39" s="338"/>
      <c r="I39" s="338"/>
      <c r="J39" s="338"/>
      <c r="K39" s="338"/>
      <c r="L39" s="338"/>
      <c r="M39" s="338"/>
      <c r="N39" s="338"/>
      <c r="O39" s="338"/>
      <c r="P39" s="338"/>
      <c r="Q39" s="338"/>
      <c r="R39" s="338"/>
      <c r="S39" s="338"/>
      <c r="T39" s="338"/>
      <c r="U39" s="338"/>
      <c r="V39" s="338"/>
      <c r="W39" s="339"/>
    </row>
  </sheetData>
  <mergeCells count="33">
    <mergeCell ref="A38:M38"/>
    <mergeCell ref="A39:W39"/>
    <mergeCell ref="I28:M28"/>
    <mergeCell ref="I29:M29"/>
    <mergeCell ref="I30:M30"/>
    <mergeCell ref="A31:M31"/>
    <mergeCell ref="A32:W32"/>
    <mergeCell ref="I25:M25"/>
    <mergeCell ref="I26:M26"/>
    <mergeCell ref="I27:M27"/>
    <mergeCell ref="I22:M22"/>
    <mergeCell ref="I23:M23"/>
    <mergeCell ref="I24:M24"/>
    <mergeCell ref="I17:M17"/>
    <mergeCell ref="I18:M18"/>
    <mergeCell ref="I19:M19"/>
    <mergeCell ref="A20:M20"/>
    <mergeCell ref="A21:W21"/>
    <mergeCell ref="I13:M13"/>
    <mergeCell ref="I14:M14"/>
    <mergeCell ref="I15:M15"/>
    <mergeCell ref="I16:M16"/>
    <mergeCell ref="A11:M11"/>
    <mergeCell ref="A12:W12"/>
    <mergeCell ref="I8:M8"/>
    <mergeCell ref="I9:M9"/>
    <mergeCell ref="I10:M10"/>
    <mergeCell ref="I2:M2"/>
    <mergeCell ref="A3:W3"/>
    <mergeCell ref="I4:M4"/>
    <mergeCell ref="A5:M5"/>
    <mergeCell ref="A6:W6"/>
    <mergeCell ref="I7:M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Q39"/>
  <sheetViews>
    <sheetView zoomScale="80" zoomScaleNormal="80" workbookViewId="0">
      <pane ySplit="4" topLeftCell="A5" activePane="bottomLeft" state="frozen"/>
      <selection pane="bottomLeft" activeCell="A27" sqref="A27:I27"/>
    </sheetView>
  </sheetViews>
  <sheetFormatPr defaultColWidth="11" defaultRowHeight="15.75"/>
  <cols>
    <col min="1" max="1" width="6.5" customWidth="1"/>
    <col min="2" max="2" width="30.125" customWidth="1"/>
    <col min="3" max="3" width="19.125" customWidth="1"/>
    <col min="8" max="8" width="91.125" customWidth="1"/>
  </cols>
  <sheetData>
    <row r="3" spans="1:15" ht="21">
      <c r="A3" s="382" t="s">
        <v>28</v>
      </c>
      <c r="B3" s="382"/>
      <c r="C3" s="382"/>
      <c r="D3" s="382"/>
      <c r="E3" s="382"/>
      <c r="F3" s="382"/>
      <c r="G3" s="382"/>
      <c r="H3" s="382"/>
      <c r="I3" s="382"/>
      <c r="J3" s="382"/>
      <c r="K3" s="382"/>
      <c r="L3" s="382"/>
      <c r="M3" s="382"/>
      <c r="N3" s="382"/>
      <c r="O3" s="382"/>
    </row>
    <row r="4" spans="1:15" ht="31.5">
      <c r="A4" s="1"/>
      <c r="B4" s="28" t="s">
        <v>0</v>
      </c>
      <c r="C4" s="28" t="s">
        <v>26</v>
      </c>
      <c r="D4" s="28" t="s">
        <v>1</v>
      </c>
      <c r="E4" s="28" t="s">
        <v>4</v>
      </c>
      <c r="F4" s="28" t="s">
        <v>2</v>
      </c>
      <c r="G4" s="28" t="s">
        <v>65</v>
      </c>
      <c r="H4" s="381" t="s">
        <v>3</v>
      </c>
      <c r="I4" s="381"/>
      <c r="J4" s="23">
        <v>1</v>
      </c>
      <c r="K4" s="23">
        <v>2</v>
      </c>
      <c r="L4" s="23">
        <v>3</v>
      </c>
      <c r="M4" s="23">
        <v>4</v>
      </c>
      <c r="N4" s="23">
        <v>5</v>
      </c>
      <c r="O4" s="32">
        <v>6</v>
      </c>
    </row>
    <row r="5" spans="1:15" ht="23.25">
      <c r="A5" s="297" t="s">
        <v>47</v>
      </c>
      <c r="B5" s="298"/>
      <c r="C5" s="298"/>
      <c r="D5" s="298"/>
      <c r="E5" s="298"/>
      <c r="F5" s="298"/>
      <c r="G5" s="298"/>
      <c r="H5" s="298"/>
      <c r="I5" s="298"/>
      <c r="J5" s="298"/>
      <c r="K5" s="298"/>
      <c r="L5" s="298"/>
      <c r="M5" s="298"/>
      <c r="N5" s="298"/>
      <c r="O5" s="299"/>
    </row>
    <row r="6" spans="1:15" ht="18" customHeight="1">
      <c r="A6" s="17">
        <v>1</v>
      </c>
      <c r="B6" s="56"/>
      <c r="C6" s="47"/>
      <c r="D6" s="55"/>
      <c r="E6" s="55"/>
      <c r="F6" s="55"/>
      <c r="G6" s="57"/>
      <c r="H6" s="384"/>
      <c r="I6" s="384"/>
      <c r="J6" s="1"/>
      <c r="K6" s="1"/>
      <c r="L6" s="1"/>
      <c r="M6" s="1"/>
      <c r="N6" s="1"/>
      <c r="O6" s="1"/>
    </row>
    <row r="7" spans="1:15" ht="18" customHeight="1">
      <c r="A7" s="17">
        <f>+A6+1</f>
        <v>2</v>
      </c>
      <c r="B7" s="48"/>
      <c r="C7" s="47"/>
      <c r="D7" s="55"/>
      <c r="E7" s="47"/>
      <c r="F7" s="55"/>
      <c r="G7" s="57"/>
      <c r="H7" s="302"/>
      <c r="I7" s="303"/>
      <c r="J7" s="1"/>
      <c r="K7" s="1"/>
      <c r="L7" s="1"/>
      <c r="M7" s="1"/>
      <c r="N7" s="1"/>
      <c r="O7" s="1"/>
    </row>
    <row r="8" spans="1:15" ht="18" customHeight="1">
      <c r="A8" s="17">
        <f>+A7+1</f>
        <v>3</v>
      </c>
      <c r="B8" s="56"/>
      <c r="C8" s="47"/>
      <c r="D8" s="55"/>
      <c r="E8" s="47"/>
      <c r="F8" s="55"/>
      <c r="G8" s="57"/>
      <c r="H8" s="319"/>
      <c r="I8" s="320"/>
      <c r="J8" s="1"/>
      <c r="K8" s="1"/>
      <c r="L8" s="1"/>
      <c r="M8" s="1"/>
      <c r="N8" s="1"/>
      <c r="O8" s="1"/>
    </row>
    <row r="9" spans="1:15">
      <c r="A9" s="359" t="s">
        <v>56</v>
      </c>
      <c r="B9" s="359"/>
      <c r="C9" s="359"/>
      <c r="D9" s="359"/>
      <c r="E9" s="359"/>
      <c r="F9" s="359"/>
      <c r="G9" s="359"/>
      <c r="H9" s="359"/>
      <c r="I9" s="359"/>
      <c r="J9" s="27">
        <f t="shared" ref="J9:O9" si="0">SUM(J6:J8)</f>
        <v>0</v>
      </c>
      <c r="K9" s="49">
        <f t="shared" si="0"/>
        <v>0</v>
      </c>
      <c r="L9" s="49">
        <f t="shared" si="0"/>
        <v>0</v>
      </c>
      <c r="M9" s="49">
        <f t="shared" si="0"/>
        <v>0</v>
      </c>
      <c r="N9" s="49">
        <f t="shared" si="0"/>
        <v>0</v>
      </c>
      <c r="O9" s="49">
        <f t="shared" si="0"/>
        <v>0</v>
      </c>
    </row>
    <row r="10" spans="1:15" ht="23.25">
      <c r="A10" s="297" t="s">
        <v>245</v>
      </c>
      <c r="B10" s="298"/>
      <c r="C10" s="298"/>
      <c r="D10" s="298"/>
      <c r="E10" s="298"/>
      <c r="F10" s="298"/>
      <c r="G10" s="298"/>
      <c r="H10" s="298"/>
      <c r="I10" s="298"/>
      <c r="J10" s="298"/>
      <c r="K10" s="298"/>
      <c r="L10" s="298"/>
      <c r="M10" s="298"/>
      <c r="N10" s="298"/>
      <c r="O10" s="299"/>
    </row>
    <row r="11" spans="1:15">
      <c r="A11" s="17">
        <f>A8+1</f>
        <v>4</v>
      </c>
      <c r="B11" s="15"/>
      <c r="C11" s="13"/>
      <c r="D11" s="4"/>
      <c r="E11" s="1"/>
      <c r="F11" s="4"/>
      <c r="G11" s="30"/>
      <c r="H11" s="375"/>
      <c r="I11" s="383"/>
      <c r="J11" s="1"/>
      <c r="K11" s="1"/>
      <c r="L11" s="1"/>
      <c r="M11" s="1"/>
      <c r="N11" s="1"/>
      <c r="O11" s="1"/>
    </row>
    <row r="12" spans="1:15">
      <c r="A12" s="17">
        <f t="shared" ref="A12:A13" si="1">A11+1</f>
        <v>5</v>
      </c>
      <c r="B12" s="14"/>
      <c r="C12" s="12"/>
      <c r="D12" s="11"/>
      <c r="E12" s="11"/>
      <c r="F12" s="11"/>
      <c r="G12" s="30"/>
      <c r="H12" s="375"/>
      <c r="I12" s="383"/>
      <c r="J12" s="1"/>
      <c r="K12" s="1"/>
      <c r="L12" s="1"/>
      <c r="M12" s="1"/>
      <c r="N12" s="1"/>
      <c r="O12" s="1"/>
    </row>
    <row r="13" spans="1:15">
      <c r="A13" s="17">
        <f t="shared" si="1"/>
        <v>6</v>
      </c>
      <c r="B13" s="14"/>
      <c r="C13" s="12"/>
      <c r="D13" s="11"/>
      <c r="E13" s="11"/>
      <c r="F13" s="11"/>
      <c r="G13" s="30"/>
      <c r="H13" s="375"/>
      <c r="I13" s="383"/>
      <c r="J13" s="1"/>
      <c r="K13" s="1"/>
      <c r="L13" s="1"/>
      <c r="M13" s="1"/>
      <c r="N13" s="1"/>
      <c r="O13" s="1"/>
    </row>
    <row r="14" spans="1:15">
      <c r="A14" s="359" t="s">
        <v>55</v>
      </c>
      <c r="B14" s="359"/>
      <c r="C14" s="359"/>
      <c r="D14" s="359"/>
      <c r="E14" s="359"/>
      <c r="F14" s="359"/>
      <c r="G14" s="359"/>
      <c r="H14" s="359"/>
      <c r="I14" s="359"/>
      <c r="J14" s="27">
        <f t="shared" ref="J14:O14" si="2">SUM(J11:J13)</f>
        <v>0</v>
      </c>
      <c r="K14" s="27">
        <f t="shared" si="2"/>
        <v>0</v>
      </c>
      <c r="L14" s="27">
        <f t="shared" si="2"/>
        <v>0</v>
      </c>
      <c r="M14" s="27">
        <f t="shared" si="2"/>
        <v>0</v>
      </c>
      <c r="N14" s="27">
        <f t="shared" si="2"/>
        <v>0</v>
      </c>
      <c r="O14" s="70">
        <f t="shared" si="2"/>
        <v>0</v>
      </c>
    </row>
    <row r="15" spans="1:15" ht="23.25">
      <c r="A15" s="378" t="s">
        <v>247</v>
      </c>
      <c r="B15" s="378"/>
      <c r="C15" s="378"/>
      <c r="D15" s="378"/>
      <c r="E15" s="378"/>
      <c r="F15" s="378"/>
      <c r="G15" s="378"/>
      <c r="H15" s="378"/>
      <c r="I15" s="378"/>
      <c r="J15" s="378"/>
      <c r="K15" s="378"/>
      <c r="L15" s="378"/>
      <c r="M15" s="378"/>
      <c r="N15" s="378"/>
      <c r="O15" s="378"/>
    </row>
    <row r="16" spans="1:15">
      <c r="A16" s="17">
        <f>+A13+1</f>
        <v>7</v>
      </c>
      <c r="B16" s="75" t="s">
        <v>369</v>
      </c>
      <c r="C16" s="1" t="s">
        <v>370</v>
      </c>
      <c r="D16" s="4">
        <v>44657</v>
      </c>
      <c r="E16" s="4" t="s">
        <v>32</v>
      </c>
      <c r="F16" s="186">
        <v>44680</v>
      </c>
      <c r="G16" s="30">
        <f>_xlfn.DAYS(F16,D16)</f>
        <v>23</v>
      </c>
      <c r="H16" s="375" t="s">
        <v>371</v>
      </c>
      <c r="I16" s="375"/>
      <c r="J16" s="30">
        <v>1</v>
      </c>
      <c r="K16" s="30">
        <v>0</v>
      </c>
      <c r="L16" s="30">
        <v>0</v>
      </c>
      <c r="M16" s="30">
        <v>0</v>
      </c>
      <c r="N16" s="30">
        <v>0</v>
      </c>
      <c r="O16" s="41">
        <v>0</v>
      </c>
    </row>
    <row r="17" spans="1:17">
      <c r="A17" s="17">
        <f>+A16+1</f>
        <v>8</v>
      </c>
      <c r="B17" s="14"/>
      <c r="C17" s="12"/>
      <c r="D17" s="18"/>
      <c r="E17" s="18"/>
      <c r="F17" s="18"/>
      <c r="G17" s="12"/>
      <c r="H17" s="375"/>
      <c r="I17" s="375"/>
      <c r="J17" s="30"/>
      <c r="K17" s="30"/>
      <c r="L17" s="30"/>
      <c r="M17" s="30"/>
      <c r="N17" s="30"/>
      <c r="O17" s="41"/>
    </row>
    <row r="18" spans="1:17">
      <c r="A18" s="359" t="s">
        <v>54</v>
      </c>
      <c r="B18" s="359"/>
      <c r="C18" s="359"/>
      <c r="D18" s="359"/>
      <c r="E18" s="359"/>
      <c r="F18" s="359"/>
      <c r="G18" s="359"/>
      <c r="H18" s="359"/>
      <c r="I18" s="359"/>
      <c r="J18" s="27">
        <f t="shared" ref="J18:O18" si="3">SUM(J16:J17)</f>
        <v>1</v>
      </c>
      <c r="K18" s="27">
        <f t="shared" si="3"/>
        <v>0</v>
      </c>
      <c r="L18" s="27">
        <f t="shared" si="3"/>
        <v>0</v>
      </c>
      <c r="M18" s="27">
        <f t="shared" si="3"/>
        <v>0</v>
      </c>
      <c r="N18" s="27">
        <f t="shared" si="3"/>
        <v>0</v>
      </c>
      <c r="O18" s="27">
        <f t="shared" si="3"/>
        <v>0</v>
      </c>
    </row>
    <row r="19" spans="1:17" ht="23.25">
      <c r="A19" s="378" t="s">
        <v>248</v>
      </c>
      <c r="B19" s="378"/>
      <c r="C19" s="378"/>
      <c r="D19" s="378"/>
      <c r="E19" s="378"/>
      <c r="F19" s="378"/>
      <c r="G19" s="378"/>
      <c r="H19" s="378"/>
      <c r="I19" s="378"/>
      <c r="J19" s="378"/>
      <c r="K19" s="378"/>
      <c r="L19" s="378"/>
      <c r="M19" s="378"/>
      <c r="N19" s="378"/>
      <c r="O19" s="378"/>
    </row>
    <row r="20" spans="1:17" ht="26.25" customHeight="1">
      <c r="A20" s="17">
        <v>24</v>
      </c>
      <c r="B20" s="123" t="s">
        <v>581</v>
      </c>
      <c r="C20" s="170" t="s">
        <v>582</v>
      </c>
      <c r="D20" s="104">
        <v>44682</v>
      </c>
      <c r="E20" s="150"/>
      <c r="F20" s="104">
        <v>44728</v>
      </c>
      <c r="G20" s="1">
        <f t="shared" ref="G20" si="4">_xlfn.DAYS(F20,D20)</f>
        <v>46</v>
      </c>
      <c r="H20" s="97" t="s">
        <v>583</v>
      </c>
      <c r="I20" s="168"/>
      <c r="J20" s="172">
        <v>1</v>
      </c>
      <c r="K20" s="30">
        <v>0</v>
      </c>
      <c r="L20" s="30">
        <v>0</v>
      </c>
      <c r="M20" s="30">
        <v>0</v>
      </c>
      <c r="N20" s="30">
        <v>0</v>
      </c>
      <c r="O20" s="41">
        <v>0</v>
      </c>
    </row>
    <row r="21" spans="1:17">
      <c r="A21" s="17">
        <f>A20+1</f>
        <v>25</v>
      </c>
      <c r="B21" s="14"/>
      <c r="C21" s="12"/>
      <c r="D21" s="11"/>
      <c r="E21" s="11"/>
      <c r="F21" s="11"/>
      <c r="G21" s="21"/>
      <c r="H21" s="375"/>
      <c r="I21" s="375"/>
      <c r="J21" s="30"/>
      <c r="K21" s="30"/>
      <c r="L21" s="30"/>
      <c r="M21" s="30"/>
      <c r="N21" s="30"/>
      <c r="O21" s="41"/>
    </row>
    <row r="22" spans="1:17">
      <c r="A22" s="359" t="s">
        <v>53</v>
      </c>
      <c r="B22" s="359"/>
      <c r="C22" s="359"/>
      <c r="D22" s="359"/>
      <c r="E22" s="359"/>
      <c r="F22" s="359"/>
      <c r="G22" s="359"/>
      <c r="H22" s="359"/>
      <c r="I22" s="359"/>
      <c r="J22" s="27">
        <v>1</v>
      </c>
      <c r="K22" s="27">
        <f>SUM(K21:K21)</f>
        <v>0</v>
      </c>
      <c r="L22" s="27">
        <f>SUM(L21:L21)</f>
        <v>0</v>
      </c>
      <c r="M22" s="27">
        <f>SUM(M21:M21)</f>
        <v>0</v>
      </c>
      <c r="N22" s="27">
        <f>SUM(N21:N21)</f>
        <v>0</v>
      </c>
      <c r="O22" s="27">
        <f>SUM(O20:O21)</f>
        <v>0</v>
      </c>
    </row>
    <row r="23" spans="1:17" ht="23.25">
      <c r="A23" s="378" t="s">
        <v>249</v>
      </c>
      <c r="B23" s="378"/>
      <c r="C23" s="378"/>
      <c r="D23" s="378"/>
      <c r="E23" s="378"/>
      <c r="F23" s="378"/>
      <c r="G23" s="378"/>
      <c r="H23" s="378"/>
      <c r="I23" s="378"/>
      <c r="J23" s="378"/>
      <c r="K23" s="378"/>
      <c r="L23" s="378"/>
      <c r="M23" s="378"/>
      <c r="N23" s="378"/>
      <c r="O23" s="378"/>
    </row>
    <row r="24" spans="1:17" ht="47.25" customHeight="1">
      <c r="A24" s="17">
        <f>A21+1</f>
        <v>26</v>
      </c>
      <c r="B24" s="80" t="s">
        <v>617</v>
      </c>
      <c r="C24" s="185" t="s">
        <v>618</v>
      </c>
      <c r="D24" s="119">
        <v>44715</v>
      </c>
      <c r="E24" s="119" t="s">
        <v>32</v>
      </c>
      <c r="F24" s="187">
        <v>44763</v>
      </c>
      <c r="G24" s="105"/>
      <c r="H24" s="376" t="s">
        <v>619</v>
      </c>
      <c r="I24" s="377"/>
      <c r="J24" s="30">
        <v>0</v>
      </c>
      <c r="K24" s="30">
        <v>0</v>
      </c>
      <c r="L24" s="30">
        <v>0</v>
      </c>
      <c r="M24" s="30">
        <v>0</v>
      </c>
      <c r="N24" s="30">
        <v>0</v>
      </c>
      <c r="O24" s="41">
        <v>1</v>
      </c>
    </row>
    <row r="25" spans="1:17" ht="47.25" customHeight="1">
      <c r="A25" s="17">
        <f>A24+1</f>
        <v>27</v>
      </c>
      <c r="B25" s="14" t="s">
        <v>620</v>
      </c>
      <c r="C25" s="185" t="s">
        <v>621</v>
      </c>
      <c r="D25" s="119">
        <v>44715</v>
      </c>
      <c r="E25" s="119" t="s">
        <v>32</v>
      </c>
      <c r="F25" s="119">
        <v>44763</v>
      </c>
      <c r="G25" s="105"/>
      <c r="H25" s="376" t="s">
        <v>622</v>
      </c>
      <c r="I25" s="377"/>
      <c r="J25" s="30">
        <v>0</v>
      </c>
      <c r="K25" s="30">
        <v>0</v>
      </c>
      <c r="L25" s="30">
        <v>0</v>
      </c>
      <c r="M25" s="30">
        <v>0</v>
      </c>
      <c r="N25" s="30">
        <v>0</v>
      </c>
      <c r="O25" s="41">
        <v>1</v>
      </c>
    </row>
    <row r="26" spans="1:17">
      <c r="A26" s="17">
        <f>A25+1</f>
        <v>28</v>
      </c>
      <c r="B26" s="14"/>
      <c r="C26" s="12"/>
      <c r="D26" s="11"/>
      <c r="E26" s="11"/>
      <c r="F26" s="11"/>
      <c r="G26" s="30"/>
      <c r="H26" s="375"/>
      <c r="I26" s="375"/>
      <c r="J26" s="30"/>
      <c r="K26" s="30"/>
      <c r="L26" s="30"/>
      <c r="M26" s="30"/>
      <c r="N26" s="30"/>
      <c r="O26" s="41"/>
    </row>
    <row r="27" spans="1:17">
      <c r="A27" s="359" t="s">
        <v>685</v>
      </c>
      <c r="B27" s="359"/>
      <c r="C27" s="359"/>
      <c r="D27" s="359"/>
      <c r="E27" s="359"/>
      <c r="F27" s="359"/>
      <c r="G27" s="359"/>
      <c r="H27" s="359"/>
      <c r="I27" s="359"/>
      <c r="J27" s="27">
        <f>SUM(J24:J26)</f>
        <v>0</v>
      </c>
      <c r="K27" s="27">
        <f t="shared" ref="K27:O27" si="5">SUM(K24:K26)</f>
        <v>0</v>
      </c>
      <c r="L27" s="27">
        <f t="shared" si="5"/>
        <v>0</v>
      </c>
      <c r="M27" s="27">
        <f t="shared" si="5"/>
        <v>0</v>
      </c>
      <c r="N27" s="27">
        <f t="shared" si="5"/>
        <v>0</v>
      </c>
      <c r="O27" s="27">
        <f t="shared" si="5"/>
        <v>2</v>
      </c>
    </row>
    <row r="28" spans="1:17" ht="23.25">
      <c r="A28" s="378" t="s">
        <v>253</v>
      </c>
      <c r="B28" s="378"/>
      <c r="C28" s="378"/>
      <c r="D28" s="378"/>
      <c r="E28" s="378"/>
      <c r="F28" s="378"/>
      <c r="G28" s="378"/>
      <c r="H28" s="378"/>
      <c r="I28" s="378"/>
      <c r="J28" s="378"/>
      <c r="K28" s="378"/>
      <c r="L28" s="378"/>
      <c r="M28" s="378"/>
      <c r="N28" s="378"/>
      <c r="O28" s="378"/>
    </row>
    <row r="29" spans="1:17">
      <c r="A29" s="17">
        <f>A26+1</f>
        <v>29</v>
      </c>
      <c r="B29" s="8"/>
      <c r="C29" s="1"/>
      <c r="D29" s="4"/>
      <c r="E29" s="4"/>
      <c r="F29" s="4"/>
      <c r="G29" s="1"/>
      <c r="H29" s="379"/>
      <c r="I29" s="380"/>
      <c r="J29" s="1"/>
      <c r="K29" s="1"/>
      <c r="L29" s="1"/>
      <c r="M29" s="1"/>
      <c r="N29" s="1"/>
      <c r="O29" s="1"/>
      <c r="P29" s="52"/>
      <c r="Q29" s="52"/>
    </row>
    <row r="30" spans="1:17">
      <c r="A30" s="359" t="s">
        <v>62</v>
      </c>
      <c r="B30" s="359"/>
      <c r="C30" s="359"/>
      <c r="D30" s="359"/>
      <c r="E30" s="359"/>
      <c r="F30" s="359"/>
      <c r="G30" s="359"/>
      <c r="H30" s="359"/>
      <c r="I30" s="359"/>
      <c r="J30" s="44">
        <f>SUM(J29)</f>
        <v>0</v>
      </c>
      <c r="K30" s="44">
        <f t="shared" ref="K30:O30" si="6">SUM(K29)</f>
        <v>0</v>
      </c>
      <c r="L30" s="44">
        <f t="shared" si="6"/>
        <v>0</v>
      </c>
      <c r="M30" s="44">
        <f t="shared" si="6"/>
        <v>0</v>
      </c>
      <c r="N30" s="44">
        <f t="shared" si="6"/>
        <v>0</v>
      </c>
      <c r="O30" s="44">
        <f t="shared" si="6"/>
        <v>0</v>
      </c>
    </row>
    <row r="31" spans="1:17" ht="23.25">
      <c r="A31" s="378" t="s">
        <v>61</v>
      </c>
      <c r="B31" s="378"/>
      <c r="C31" s="378"/>
      <c r="D31" s="378"/>
      <c r="E31" s="378"/>
      <c r="F31" s="378"/>
      <c r="G31" s="378"/>
      <c r="H31" s="378"/>
      <c r="I31" s="378"/>
      <c r="J31" s="378"/>
      <c r="K31" s="378"/>
      <c r="L31" s="378"/>
      <c r="M31" s="378"/>
      <c r="N31" s="378"/>
      <c r="O31" s="378"/>
      <c r="P31" s="52"/>
      <c r="Q31" s="52"/>
    </row>
    <row r="32" spans="1:17">
      <c r="A32" s="17">
        <f>A29+1</f>
        <v>30</v>
      </c>
      <c r="B32" s="14"/>
      <c r="C32" s="12"/>
      <c r="D32" s="11"/>
      <c r="E32" s="11"/>
      <c r="F32" s="11"/>
      <c r="G32" s="30"/>
      <c r="H32" s="375"/>
      <c r="I32" s="375"/>
      <c r="J32" s="1"/>
      <c r="K32" s="1"/>
      <c r="L32" s="1"/>
      <c r="M32" s="1"/>
      <c r="N32" s="1"/>
      <c r="O32" s="1"/>
    </row>
    <row r="33" spans="1:15">
      <c r="A33" s="17">
        <f t="shared" ref="A33:A39" si="7">A32+1</f>
        <v>31</v>
      </c>
      <c r="B33" s="10"/>
      <c r="C33" s="1"/>
      <c r="D33" s="1"/>
      <c r="E33" s="1"/>
      <c r="F33" s="4"/>
      <c r="G33" s="30"/>
      <c r="H33" s="375"/>
      <c r="I33" s="375"/>
      <c r="J33" s="1"/>
      <c r="K33" s="1"/>
      <c r="L33" s="1"/>
      <c r="M33" s="1"/>
      <c r="N33" s="1"/>
      <c r="O33" s="1"/>
    </row>
    <row r="34" spans="1:15">
      <c r="A34" s="17">
        <f>A33+1</f>
        <v>32</v>
      </c>
      <c r="B34" s="10"/>
      <c r="C34" s="1"/>
      <c r="D34" s="1"/>
      <c r="E34" s="1"/>
      <c r="F34" s="4"/>
      <c r="G34" s="46"/>
      <c r="H34" s="45"/>
      <c r="I34" s="45"/>
      <c r="J34" s="1"/>
      <c r="K34" s="1"/>
      <c r="L34" s="1"/>
      <c r="M34" s="1"/>
      <c r="N34" s="1"/>
      <c r="O34" s="1"/>
    </row>
    <row r="35" spans="1:15">
      <c r="A35" s="359" t="s">
        <v>63</v>
      </c>
      <c r="B35" s="359"/>
      <c r="C35" s="359"/>
      <c r="D35" s="359"/>
      <c r="E35" s="359"/>
      <c r="F35" s="359"/>
      <c r="G35" s="359"/>
      <c r="H35" s="359"/>
      <c r="I35" s="359"/>
      <c r="J35" s="44">
        <f>SUM(J32:J33)</f>
        <v>0</v>
      </c>
      <c r="K35" s="44">
        <f t="shared" ref="K35:O35" si="8">SUM(K32:K33)</f>
        <v>0</v>
      </c>
      <c r="L35" s="44">
        <f t="shared" si="8"/>
        <v>0</v>
      </c>
      <c r="M35" s="44">
        <f t="shared" si="8"/>
        <v>0</v>
      </c>
      <c r="N35" s="44">
        <f t="shared" si="8"/>
        <v>0</v>
      </c>
      <c r="O35" s="44">
        <f t="shared" si="8"/>
        <v>0</v>
      </c>
    </row>
    <row r="36" spans="1:15">
      <c r="A36" s="17">
        <f>+A34+1</f>
        <v>33</v>
      </c>
      <c r="B36" s="14"/>
      <c r="C36" s="12"/>
      <c r="D36" s="30"/>
      <c r="E36" s="30"/>
      <c r="F36" s="30"/>
      <c r="G36" s="30"/>
      <c r="H36" s="375"/>
      <c r="I36" s="375"/>
      <c r="J36" s="1"/>
      <c r="K36" s="1"/>
      <c r="L36" s="1"/>
      <c r="M36" s="1"/>
      <c r="N36" s="1"/>
      <c r="O36" s="1"/>
    </row>
    <row r="37" spans="1:15">
      <c r="A37" s="17">
        <f t="shared" si="7"/>
        <v>34</v>
      </c>
      <c r="B37" s="14"/>
      <c r="C37" s="12"/>
      <c r="D37" s="30"/>
      <c r="E37" s="30"/>
      <c r="F37" s="30"/>
      <c r="G37" s="30"/>
      <c r="H37" s="375"/>
      <c r="I37" s="375"/>
      <c r="J37" s="1"/>
      <c r="K37" s="1"/>
      <c r="L37" s="1"/>
      <c r="M37" s="1"/>
      <c r="N37" s="1"/>
      <c r="O37" s="1"/>
    </row>
    <row r="38" spans="1:15">
      <c r="A38" s="17">
        <f t="shared" si="7"/>
        <v>35</v>
      </c>
      <c r="B38" s="14"/>
      <c r="C38" s="12"/>
      <c r="D38" s="30"/>
      <c r="E38" s="30"/>
      <c r="F38" s="30"/>
      <c r="G38" s="30"/>
      <c r="H38" s="375"/>
      <c r="I38" s="375"/>
      <c r="J38" s="1"/>
      <c r="K38" s="1"/>
      <c r="L38" s="1"/>
      <c r="M38" s="1"/>
      <c r="N38" s="1"/>
      <c r="O38" s="1"/>
    </row>
    <row r="39" spans="1:15">
      <c r="A39" s="17">
        <f t="shared" si="7"/>
        <v>36</v>
      </c>
      <c r="B39" s="14"/>
      <c r="C39" s="12"/>
      <c r="D39" s="30"/>
      <c r="E39" s="30"/>
      <c r="F39" s="30"/>
      <c r="G39" s="30"/>
      <c r="H39" s="375"/>
      <c r="I39" s="375"/>
      <c r="J39" s="1"/>
      <c r="K39" s="1"/>
      <c r="L39" s="1"/>
      <c r="M39" s="1"/>
      <c r="N39" s="1"/>
      <c r="O39" s="1"/>
    </row>
  </sheetData>
  <mergeCells count="35">
    <mergeCell ref="H16:I16"/>
    <mergeCell ref="H6:I6"/>
    <mergeCell ref="A14:I14"/>
    <mergeCell ref="A9:I9"/>
    <mergeCell ref="A15:O15"/>
    <mergeCell ref="H4:I4"/>
    <mergeCell ref="A3:O3"/>
    <mergeCell ref="H11:I11"/>
    <mergeCell ref="H12:I12"/>
    <mergeCell ref="H13:I13"/>
    <mergeCell ref="A5:O5"/>
    <mergeCell ref="A10:O10"/>
    <mergeCell ref="H7:I7"/>
    <mergeCell ref="H8:I8"/>
    <mergeCell ref="A27:I27"/>
    <mergeCell ref="A28:O28"/>
    <mergeCell ref="A31:O31"/>
    <mergeCell ref="A30:I30"/>
    <mergeCell ref="A35:I35"/>
    <mergeCell ref="H38:I38"/>
    <mergeCell ref="H39:I39"/>
    <mergeCell ref="H29:I29"/>
    <mergeCell ref="H32:I32"/>
    <mergeCell ref="H33:I33"/>
    <mergeCell ref="H36:I36"/>
    <mergeCell ref="H37:I37"/>
    <mergeCell ref="H26:I26"/>
    <mergeCell ref="H21:I21"/>
    <mergeCell ref="H24:I24"/>
    <mergeCell ref="H17:I17"/>
    <mergeCell ref="H25:I25"/>
    <mergeCell ref="A19:O19"/>
    <mergeCell ref="A23:O23"/>
    <mergeCell ref="A22:I22"/>
    <mergeCell ref="A18:I18"/>
  </mergeCell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P12"/>
  <sheetViews>
    <sheetView workbookViewId="0">
      <selection activeCell="H6" sqref="H6"/>
    </sheetView>
  </sheetViews>
  <sheetFormatPr defaultColWidth="11" defaultRowHeight="15.75"/>
  <cols>
    <col min="3" max="3" width="43.875" customWidth="1"/>
    <col min="4" max="5" width="10.875" customWidth="1"/>
    <col min="12" max="12" width="12" customWidth="1"/>
    <col min="13" max="15" width="10.875" customWidth="1"/>
  </cols>
  <sheetData>
    <row r="3" spans="2:16" ht="21">
      <c r="B3" s="324" t="s">
        <v>60</v>
      </c>
      <c r="C3" s="324"/>
      <c r="D3" s="324"/>
      <c r="E3" s="324"/>
      <c r="F3" s="324"/>
      <c r="G3" s="324"/>
      <c r="H3" s="324"/>
      <c r="I3" s="324"/>
      <c r="J3" s="324"/>
      <c r="K3" s="324"/>
      <c r="L3" s="324"/>
      <c r="M3" s="324"/>
      <c r="N3" s="324"/>
      <c r="O3" s="324"/>
      <c r="P3" s="324"/>
    </row>
    <row r="4" spans="2:16">
      <c r="B4" s="36" t="s">
        <v>29</v>
      </c>
      <c r="C4" s="36" t="s">
        <v>5</v>
      </c>
      <c r="D4" s="36" t="s">
        <v>38</v>
      </c>
      <c r="E4" s="36" t="s">
        <v>37</v>
      </c>
      <c r="F4" s="36" t="s">
        <v>35</v>
      </c>
      <c r="G4" s="36" t="s">
        <v>41</v>
      </c>
      <c r="H4" s="36" t="s">
        <v>33</v>
      </c>
      <c r="I4" s="36" t="s">
        <v>34</v>
      </c>
      <c r="J4" s="36" t="s">
        <v>36</v>
      </c>
      <c r="K4" s="36" t="s">
        <v>39</v>
      </c>
      <c r="L4" s="36" t="s">
        <v>42</v>
      </c>
      <c r="M4" s="36" t="s">
        <v>43</v>
      </c>
      <c r="N4" s="36" t="s">
        <v>44</v>
      </c>
      <c r="O4" s="36" t="s">
        <v>45</v>
      </c>
      <c r="P4" s="36" t="s">
        <v>46</v>
      </c>
    </row>
    <row r="5" spans="2:16">
      <c r="B5" s="325" t="s">
        <v>59</v>
      </c>
      <c r="C5" s="327"/>
      <c r="D5" s="39">
        <v>3</v>
      </c>
      <c r="E5" s="39"/>
      <c r="F5" s="39"/>
      <c r="G5" s="39"/>
      <c r="H5" s="39"/>
      <c r="I5" s="39"/>
      <c r="J5" s="39"/>
      <c r="K5" s="39"/>
      <c r="L5" s="39"/>
      <c r="M5" s="39"/>
      <c r="N5" s="39"/>
      <c r="O5" s="39"/>
      <c r="P5" s="39">
        <f>SUM(F5:K5)</f>
        <v>0</v>
      </c>
    </row>
    <row r="6" spans="2:16" ht="47.25">
      <c r="B6" s="20">
        <v>1</v>
      </c>
      <c r="C6" s="24" t="s">
        <v>49</v>
      </c>
      <c r="D6" s="30">
        <f>'Detalle Rerorganización PNNC'!J9</f>
        <v>0</v>
      </c>
      <c r="E6" s="30"/>
      <c r="F6" s="30"/>
      <c r="G6" s="30"/>
      <c r="H6" s="30">
        <v>1</v>
      </c>
      <c r="I6" s="30"/>
      <c r="J6" s="30"/>
      <c r="K6" s="30"/>
      <c r="L6" s="30"/>
      <c r="M6" s="30"/>
      <c r="N6" s="30"/>
      <c r="O6" s="30"/>
      <c r="P6" s="33">
        <f t="shared" ref="P6:P11" si="0">SUM(D6:O6)</f>
        <v>1</v>
      </c>
    </row>
    <row r="7" spans="2:16" ht="21">
      <c r="B7" s="20">
        <f>(B6+1)</f>
        <v>2</v>
      </c>
      <c r="C7" s="24" t="s">
        <v>7</v>
      </c>
      <c r="D7" s="51">
        <f>'Detalle Rerorganización PNNC'!K9</f>
        <v>0</v>
      </c>
      <c r="E7" s="30"/>
      <c r="F7" s="30"/>
      <c r="G7" s="30"/>
      <c r="H7" s="30"/>
      <c r="I7" s="30"/>
      <c r="J7" s="30"/>
      <c r="K7" s="30"/>
      <c r="L7" s="30"/>
      <c r="M7" s="30"/>
      <c r="N7" s="30"/>
      <c r="O7" s="30"/>
      <c r="P7" s="33">
        <f t="shared" si="0"/>
        <v>0</v>
      </c>
    </row>
    <row r="8" spans="2:16" ht="78.75">
      <c r="B8" s="20">
        <f t="shared" ref="B8:B10" si="1">(B7+1)</f>
        <v>3</v>
      </c>
      <c r="C8" s="24" t="s">
        <v>52</v>
      </c>
      <c r="D8" s="51">
        <f>'Detalle Rerorganización PNNC'!L9</f>
        <v>0</v>
      </c>
      <c r="E8" s="30"/>
      <c r="F8" s="30"/>
      <c r="G8" s="30"/>
      <c r="H8" s="30"/>
      <c r="I8" s="30"/>
      <c r="J8" s="30"/>
      <c r="K8" s="30"/>
      <c r="L8" s="30"/>
      <c r="M8" s="30"/>
      <c r="N8" s="30"/>
      <c r="O8" s="30"/>
      <c r="P8" s="33">
        <f t="shared" si="0"/>
        <v>0</v>
      </c>
    </row>
    <row r="9" spans="2:16" ht="31.5">
      <c r="B9" s="20">
        <f t="shared" si="1"/>
        <v>4</v>
      </c>
      <c r="C9" s="24" t="s">
        <v>50</v>
      </c>
      <c r="D9" s="51">
        <f>'Detalle Rerorganización PNNC'!M9</f>
        <v>0</v>
      </c>
      <c r="E9" s="30"/>
      <c r="F9" s="30"/>
      <c r="G9" s="30"/>
      <c r="H9" s="30"/>
      <c r="I9" s="30"/>
      <c r="J9" s="30"/>
      <c r="K9" s="30"/>
      <c r="L9" s="30"/>
      <c r="M9" s="30"/>
      <c r="N9" s="30"/>
      <c r="O9" s="30"/>
      <c r="P9" s="33">
        <f t="shared" si="0"/>
        <v>0</v>
      </c>
    </row>
    <row r="10" spans="2:16" ht="21">
      <c r="B10" s="20">
        <f t="shared" si="1"/>
        <v>5</v>
      </c>
      <c r="C10" s="24" t="s">
        <v>51</v>
      </c>
      <c r="D10" s="51">
        <f>'Detalle Rerorganización PNNC'!N9</f>
        <v>0</v>
      </c>
      <c r="E10" s="30"/>
      <c r="F10" s="30"/>
      <c r="G10" s="30"/>
      <c r="H10" s="30"/>
      <c r="I10" s="30"/>
      <c r="J10" s="30"/>
      <c r="K10" s="30"/>
      <c r="L10" s="30"/>
      <c r="M10" s="30"/>
      <c r="N10" s="30"/>
      <c r="O10" s="30"/>
      <c r="P10" s="33">
        <f t="shared" si="0"/>
        <v>0</v>
      </c>
    </row>
    <row r="11" spans="2:16" ht="31.5">
      <c r="B11" s="37">
        <v>6</v>
      </c>
      <c r="C11" s="38" t="s">
        <v>31</v>
      </c>
      <c r="D11" s="51">
        <f>'Detalle Rerorganización PNNC'!O9</f>
        <v>0</v>
      </c>
      <c r="E11" s="30"/>
      <c r="F11" s="30"/>
      <c r="G11" s="30"/>
      <c r="H11" s="30"/>
      <c r="I11" s="30"/>
      <c r="J11" s="30"/>
      <c r="K11" s="30"/>
      <c r="L11" s="30"/>
      <c r="M11" s="30"/>
      <c r="N11" s="30"/>
      <c r="O11" s="30"/>
      <c r="P11" s="33">
        <f t="shared" si="0"/>
        <v>0</v>
      </c>
    </row>
    <row r="12" spans="2:16" ht="21">
      <c r="B12" s="325" t="s">
        <v>46</v>
      </c>
      <c r="C12" s="326"/>
      <c r="D12" s="33">
        <f t="shared" ref="D12:E12" si="2">SUM(D6:D10)</f>
        <v>0</v>
      </c>
      <c r="E12" s="33">
        <f t="shared" si="2"/>
        <v>0</v>
      </c>
      <c r="F12" s="33">
        <f>SUM(F6:F11)</f>
        <v>0</v>
      </c>
      <c r="G12" s="33">
        <f t="shared" ref="G12:O12" si="3">SUM(G6:G11)</f>
        <v>0</v>
      </c>
      <c r="H12" s="33">
        <f t="shared" si="3"/>
        <v>1</v>
      </c>
      <c r="I12" s="33">
        <f t="shared" si="3"/>
        <v>0</v>
      </c>
      <c r="J12" s="33">
        <f t="shared" si="3"/>
        <v>0</v>
      </c>
      <c r="K12" s="33">
        <f t="shared" si="3"/>
        <v>0</v>
      </c>
      <c r="L12" s="33">
        <f t="shared" si="3"/>
        <v>0</v>
      </c>
      <c r="M12" s="33">
        <f t="shared" si="3"/>
        <v>0</v>
      </c>
      <c r="N12" s="33">
        <f t="shared" si="3"/>
        <v>0</v>
      </c>
      <c r="O12" s="33">
        <f t="shared" si="3"/>
        <v>0</v>
      </c>
      <c r="P12" s="40"/>
    </row>
  </sheetData>
  <mergeCells count="3">
    <mergeCell ref="B3:P3"/>
    <mergeCell ref="B12:C12"/>
    <mergeCell ref="B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22"/>
  <sheetViews>
    <sheetView workbookViewId="0">
      <selection activeCell="C10" sqref="C10"/>
    </sheetView>
  </sheetViews>
  <sheetFormatPr defaultColWidth="11" defaultRowHeight="15.75"/>
  <cols>
    <col min="2" max="2" width="34.5" customWidth="1"/>
    <col min="3" max="3" width="15.875" bestFit="1" customWidth="1"/>
  </cols>
  <sheetData>
    <row r="3" spans="1:3">
      <c r="A3" s="385" t="s">
        <v>30</v>
      </c>
      <c r="B3" s="385"/>
      <c r="C3" s="385"/>
    </row>
    <row r="4" spans="1:3">
      <c r="A4" s="6" t="s">
        <v>29</v>
      </c>
      <c r="B4" s="6" t="s">
        <v>5</v>
      </c>
      <c r="C4" s="6" t="s">
        <v>10</v>
      </c>
    </row>
    <row r="5" spans="1:3">
      <c r="A5" s="2">
        <v>1</v>
      </c>
      <c r="B5" s="3" t="s">
        <v>6</v>
      </c>
      <c r="C5" s="2">
        <v>0</v>
      </c>
    </row>
    <row r="6" spans="1:3">
      <c r="A6" s="2">
        <f t="shared" ref="A6:A21" si="0">A5+1</f>
        <v>2</v>
      </c>
      <c r="B6" s="3" t="s">
        <v>7</v>
      </c>
      <c r="C6" s="2">
        <v>0</v>
      </c>
    </row>
    <row r="7" spans="1:3">
      <c r="A7" s="2">
        <f t="shared" si="0"/>
        <v>3</v>
      </c>
      <c r="B7" s="3" t="s">
        <v>11</v>
      </c>
      <c r="C7" s="2">
        <v>0</v>
      </c>
    </row>
    <row r="8" spans="1:3" ht="63">
      <c r="A8" s="2">
        <f t="shared" si="0"/>
        <v>4</v>
      </c>
      <c r="B8" s="3" t="s">
        <v>12</v>
      </c>
      <c r="C8" s="2">
        <v>0</v>
      </c>
    </row>
    <row r="9" spans="1:3" ht="47.25">
      <c r="A9" s="2">
        <f t="shared" si="0"/>
        <v>5</v>
      </c>
      <c r="B9" s="3" t="s">
        <v>13</v>
      </c>
      <c r="C9" s="2">
        <v>0</v>
      </c>
    </row>
    <row r="10" spans="1:3" ht="31.5">
      <c r="A10" s="2">
        <f t="shared" si="0"/>
        <v>6</v>
      </c>
      <c r="B10" s="3" t="s">
        <v>14</v>
      </c>
      <c r="C10" s="2">
        <v>1</v>
      </c>
    </row>
    <row r="11" spans="1:3" ht="47.25">
      <c r="A11" s="2">
        <f t="shared" si="0"/>
        <v>7</v>
      </c>
      <c r="B11" s="3" t="s">
        <v>15</v>
      </c>
      <c r="C11" s="2">
        <v>0</v>
      </c>
    </row>
    <row r="12" spans="1:3" ht="47.25">
      <c r="A12" s="2">
        <f t="shared" si="0"/>
        <v>8</v>
      </c>
      <c r="B12" s="3" t="s">
        <v>16</v>
      </c>
      <c r="C12" s="2">
        <v>1</v>
      </c>
    </row>
    <row r="13" spans="1:3" ht="31.5">
      <c r="A13" s="2">
        <f t="shared" si="0"/>
        <v>9</v>
      </c>
      <c r="B13" s="3" t="s">
        <v>17</v>
      </c>
      <c r="C13" s="2">
        <v>0</v>
      </c>
    </row>
    <row r="14" spans="1:3" ht="31.5">
      <c r="A14" s="2">
        <f t="shared" si="0"/>
        <v>10</v>
      </c>
      <c r="B14" s="3" t="s">
        <v>18</v>
      </c>
      <c r="C14" s="2">
        <v>0</v>
      </c>
    </row>
    <row r="15" spans="1:3" ht="47.25">
      <c r="A15" s="2">
        <f t="shared" si="0"/>
        <v>11</v>
      </c>
      <c r="B15" s="3" t="s">
        <v>19</v>
      </c>
      <c r="C15" s="2">
        <v>0</v>
      </c>
    </row>
    <row r="16" spans="1:3" ht="78.75">
      <c r="A16" s="2">
        <f t="shared" si="0"/>
        <v>12</v>
      </c>
      <c r="B16" s="3" t="s">
        <v>20</v>
      </c>
      <c r="C16" s="2">
        <v>1</v>
      </c>
    </row>
    <row r="17" spans="1:3" ht="47.25">
      <c r="A17" s="2">
        <f t="shared" si="0"/>
        <v>13</v>
      </c>
      <c r="B17" s="3" t="s">
        <v>21</v>
      </c>
      <c r="C17" s="2">
        <v>1</v>
      </c>
    </row>
    <row r="18" spans="1:3" ht="47.25">
      <c r="A18" s="2">
        <f t="shared" si="0"/>
        <v>14</v>
      </c>
      <c r="B18" s="3" t="s">
        <v>22</v>
      </c>
      <c r="C18" s="2">
        <v>0</v>
      </c>
    </row>
    <row r="19" spans="1:3" ht="47.25">
      <c r="A19" s="2">
        <f t="shared" si="0"/>
        <v>15</v>
      </c>
      <c r="B19" s="3" t="s">
        <v>23</v>
      </c>
      <c r="C19" s="2">
        <v>0</v>
      </c>
    </row>
    <row r="20" spans="1:3" ht="47.25">
      <c r="A20" s="2">
        <f t="shared" si="0"/>
        <v>16</v>
      </c>
      <c r="B20" s="3" t="s">
        <v>24</v>
      </c>
      <c r="C20" s="2">
        <v>0</v>
      </c>
    </row>
    <row r="21" spans="1:3" ht="63">
      <c r="A21" s="2">
        <f t="shared" si="0"/>
        <v>17</v>
      </c>
      <c r="B21" s="3" t="s">
        <v>25</v>
      </c>
      <c r="C21" s="2">
        <v>0</v>
      </c>
    </row>
    <row r="22" spans="1:3" ht="31.5">
      <c r="A22" s="2">
        <f>(A21+1)</f>
        <v>18</v>
      </c>
      <c r="B22" s="3" t="s">
        <v>31</v>
      </c>
      <c r="C22" s="2">
        <v>1</v>
      </c>
    </row>
  </sheetData>
  <mergeCells count="1">
    <mergeCell ref="A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Detalle Reorganización </vt:lpstr>
      <vt:lpstr>Arqueo Reorganización </vt:lpstr>
      <vt:lpstr>Detalle Liquidación</vt:lpstr>
      <vt:lpstr>Arqueo Liquidación </vt:lpstr>
      <vt:lpstr>Detalle inadmisión</vt:lpstr>
      <vt:lpstr>Detalle Rerorganización PNNC</vt:lpstr>
      <vt:lpstr>Arqueo Reorganización PNNC</vt:lpstr>
      <vt:lpstr>Arqueo Reorganización PN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Camila Escobar Bohorquez</dc:creator>
  <cp:lastModifiedBy>HD VISUAL</cp:lastModifiedBy>
  <cp:lastPrinted>2022-10-06T16:49:25Z</cp:lastPrinted>
  <dcterms:created xsi:type="dcterms:W3CDTF">2019-07-19T16:13:45Z</dcterms:created>
  <dcterms:modified xsi:type="dcterms:W3CDTF">2022-10-06T16:50:15Z</dcterms:modified>
</cp:coreProperties>
</file>